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K.課外活動推進課\kagaikatudo\06 学友会財務\01学友会財務関係\05財務マニュアル\2021財務マニュアル\財務様式\"/>
    </mc:Choice>
  </mc:AlternateContent>
  <bookViews>
    <workbookView xWindow="0" yWindow="0" windowWidth="28800" windowHeight="12450" tabRatio="779"/>
  </bookViews>
  <sheets>
    <sheet name="謝金（個人）" sheetId="6" r:id="rId1"/>
    <sheet name="データ" sheetId="7" r:id="rId2"/>
  </sheets>
  <definedNames>
    <definedName name="_xlnm.Print_Area" localSheetId="0">'謝金（個人）'!$A$1:$M$136</definedName>
    <definedName name="口座番号" localSheetId="0">'謝金（個人）'!#REF!</definedName>
    <definedName name="口座名義" localSheetId="0">'謝金（個人）'!#REF!</definedName>
    <definedName name="支払額" localSheetId="0">'謝金（個人）'!#REF!</definedName>
    <definedName name="支払先所在地カナ" localSheetId="0">'謝金（個人）'!$E$13</definedName>
    <definedName name="支払先名カナ" localSheetId="0">'謝金（個人）'!$E$15</definedName>
    <definedName name="支払日" localSheetId="0">'謝金（個人）'!$C$22</definedName>
    <definedName name="振込銀行" localSheetId="0">'謝金（個人）'!#REF!</definedName>
    <definedName name="振込支店" localSheetId="0">'謝金（個人）'!#REF!</definedName>
    <definedName name="申請理由" localSheetId="0">'謝金（個人）'!$A$12</definedName>
    <definedName name="提出日" localSheetId="0">'謝金（個人）'!$K$4</definedName>
  </definedNames>
  <calcPr calcId="152511"/>
</workbook>
</file>

<file path=xl/calcChain.xml><?xml version="1.0" encoding="utf-8"?>
<calcChain xmlns="http://schemas.openxmlformats.org/spreadsheetml/2006/main">
  <c r="G92" i="6" l="1"/>
  <c r="G59" i="6"/>
  <c r="C121" i="6"/>
  <c r="C87" i="6"/>
  <c r="C54" i="6"/>
  <c r="K125" i="6"/>
  <c r="D59" i="6"/>
  <c r="F126" i="6"/>
  <c r="F92" i="6"/>
  <c r="F59" i="6"/>
  <c r="C110" i="6"/>
  <c r="C76" i="6"/>
  <c r="C43" i="6"/>
  <c r="I105" i="7" l="1"/>
  <c r="I106" i="7"/>
  <c r="I107" i="7"/>
  <c r="I115" i="7" l="1"/>
  <c r="I117" i="7"/>
  <c r="I114" i="7"/>
  <c r="I112" i="7"/>
  <c r="I113" i="7"/>
  <c r="I110" i="7"/>
  <c r="I116" i="7"/>
  <c r="I111" i="7"/>
  <c r="I193" i="7" l="1"/>
  <c r="I288" i="7"/>
  <c r="I173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70" i="7"/>
  <c r="I171" i="7"/>
  <c r="I287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72" i="7"/>
  <c r="I194" i="7"/>
  <c r="I196" i="7"/>
  <c r="I192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195" i="7"/>
  <c r="I223" i="7"/>
  <c r="I224" i="7"/>
  <c r="I226" i="7"/>
  <c r="I135" i="7"/>
  <c r="I13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25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45" i="7"/>
  <c r="I275" i="7"/>
  <c r="I133" i="7"/>
  <c r="I276" i="7"/>
  <c r="I277" i="7"/>
  <c r="I278" i="7"/>
  <c r="I279" i="7"/>
  <c r="I280" i="7"/>
  <c r="I281" i="7"/>
  <c r="I282" i="7"/>
  <c r="I283" i="7"/>
  <c r="I284" i="7"/>
  <c r="I134" i="7"/>
  <c r="I285" i="7"/>
  <c r="I286" i="7"/>
  <c r="I108" i="7"/>
  <c r="I109" i="7"/>
  <c r="I118" i="7"/>
  <c r="I119" i="7" l="1"/>
  <c r="I197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69" i="7"/>
  <c r="I93" i="7"/>
  <c r="I94" i="7"/>
  <c r="I95" i="7"/>
  <c r="I96" i="7"/>
  <c r="I97" i="7"/>
  <c r="I98" i="7"/>
  <c r="I99" i="7"/>
  <c r="I100" i="7"/>
  <c r="I101" i="7"/>
  <c r="I102" i="7"/>
  <c r="I103" i="7"/>
  <c r="I104" i="7"/>
  <c r="H109" i="6" l="1"/>
  <c r="H75" i="6"/>
  <c r="H42" i="6"/>
  <c r="J110" i="6" l="1"/>
  <c r="J109" i="6"/>
  <c r="J76" i="6"/>
  <c r="J75" i="6"/>
  <c r="J43" i="6"/>
  <c r="J42" i="6"/>
  <c r="E119" i="6" l="1"/>
  <c r="A110" i="6"/>
  <c r="J108" i="6"/>
  <c r="E85" i="6"/>
  <c r="J74" i="6"/>
  <c r="A43" i="6"/>
  <c r="J41" i="6"/>
  <c r="C5" i="7"/>
  <c r="C6" i="7"/>
  <c r="C3" i="7"/>
  <c r="C2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M19" i="6" l="1"/>
  <c r="K126" i="6" l="1"/>
  <c r="G126" i="6"/>
  <c r="D126" i="6"/>
  <c r="A126" i="6"/>
  <c r="M121" i="6"/>
  <c r="K121" i="6"/>
  <c r="M87" i="6"/>
  <c r="K87" i="6"/>
  <c r="K59" i="6"/>
  <c r="K92" i="6" s="1"/>
  <c r="D92" i="6"/>
  <c r="A59" i="6"/>
  <c r="A92" i="6" s="1"/>
  <c r="K58" i="6"/>
  <c r="K91" i="6" s="1"/>
  <c r="C57" i="6"/>
  <c r="C90" i="6" s="1"/>
  <c r="C124" i="6" s="1"/>
  <c r="M54" i="6"/>
  <c r="K54" i="6"/>
  <c r="J54" i="6"/>
  <c r="J87" i="6" s="1"/>
  <c r="J121" i="6" s="1"/>
  <c r="A54" i="6"/>
  <c r="A87" i="6" s="1"/>
  <c r="A121" i="6" s="1"/>
  <c r="L51" i="6"/>
  <c r="L84" i="6" s="1"/>
  <c r="L118" i="6" s="1"/>
  <c r="E51" i="6"/>
  <c r="E84" i="6" s="1"/>
  <c r="E118" i="6" s="1"/>
  <c r="E50" i="6"/>
  <c r="E83" i="6" s="1"/>
  <c r="E117" i="6" s="1"/>
  <c r="E49" i="6"/>
  <c r="E82" i="6" s="1"/>
  <c r="E116" i="6" s="1"/>
  <c r="E48" i="6"/>
  <c r="E81" i="6" s="1"/>
  <c r="E115" i="6" s="1"/>
  <c r="A47" i="6"/>
  <c r="A80" i="6" s="1"/>
  <c r="A114" i="6" s="1"/>
  <c r="A46" i="6"/>
  <c r="A79" i="6" s="1"/>
  <c r="A113" i="6" s="1"/>
  <c r="A45" i="6"/>
  <c r="A78" i="6" s="1"/>
  <c r="A112" i="6" s="1"/>
  <c r="J5" i="6"/>
  <c r="L18" i="6" l="1"/>
  <c r="L54" i="6" s="1"/>
  <c r="L87" i="6" s="1"/>
  <c r="L121" i="6" s="1"/>
  <c r="M88" i="6"/>
  <c r="M122" i="6"/>
  <c r="M55" i="6"/>
  <c r="M20" i="6"/>
  <c r="N20" i="6"/>
  <c r="M123" i="6" l="1"/>
  <c r="M56" i="6"/>
  <c r="M89" i="6"/>
  <c r="J19" i="6"/>
  <c r="J55" i="6" s="1"/>
  <c r="J88" i="6" s="1"/>
  <c r="J122" i="6" s="1"/>
</calcChain>
</file>

<file path=xl/comments1.xml><?xml version="1.0" encoding="utf-8"?>
<comments xmlns="http://schemas.openxmlformats.org/spreadsheetml/2006/main">
  <authors>
    <author>Otemon</author>
  </authors>
  <commentList>
    <comment ref="J18" authorId="0" shapeId="0">
      <text>
        <r>
          <rPr>
            <b/>
            <sz val="9"/>
            <color indexed="81"/>
            <rFont val="メイリオ"/>
            <family val="3"/>
            <charset val="128"/>
          </rPr>
          <t>ここに金額を入力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Otemon</author>
  </authors>
  <commentList>
    <comment ref="G95" authorId="0" shapeId="0">
      <text>
        <r>
          <rPr>
            <sz val="8"/>
            <color indexed="81"/>
            <rFont val="ＭＳ Ｐゴシック"/>
            <family val="3"/>
            <charset val="128"/>
          </rPr>
          <t>290307～　290308～
を未使用にしておけば、
学部が新設されても2つまでは対応可！
（個人研究費）</t>
        </r>
      </text>
    </comment>
  </commentList>
</comments>
</file>

<file path=xl/sharedStrings.xml><?xml version="1.0" encoding="utf-8"?>
<sst xmlns="http://schemas.openxmlformats.org/spreadsheetml/2006/main" count="1023" uniqueCount="659">
  <si>
    <t>提出日</t>
  </si>
  <si>
    <t>印</t>
  </si>
  <si>
    <t>支払日</t>
  </si>
  <si>
    <t>普通預金</t>
  </si>
  <si>
    <t>（各種報酬・料金等の支払に係る明細書）</t>
  </si>
  <si>
    <t>フリガナ</t>
  </si>
  <si>
    <t>住所又は所在地</t>
  </si>
  <si>
    <t>氏名又は名称</t>
  </si>
  <si>
    <t>源泉徴収額</t>
  </si>
  <si>
    <t>口座番号</t>
  </si>
  <si>
    <t>口座名義</t>
  </si>
  <si>
    <t>名義人</t>
  </si>
  <si>
    <t>財務課受付印</t>
  </si>
  <si>
    <t>人事課受付印</t>
  </si>
  <si>
    <t>起案者</t>
    <phoneticPr fontId="7"/>
  </si>
  <si>
    <t>摘　要</t>
    <phoneticPr fontId="7"/>
  </si>
  <si>
    <r>
      <t>提出先　</t>
    </r>
    <r>
      <rPr>
        <u/>
        <sz val="14"/>
        <rFont val="ＭＳ ゴシック"/>
        <family val="3"/>
        <charset val="128"/>
      </rPr>
      <t>財務課</t>
    </r>
    <phoneticPr fontId="7"/>
  </si>
  <si>
    <t>生年月日</t>
    <phoneticPr fontId="7"/>
  </si>
  <si>
    <t>明細コード</t>
    <rPh sb="0" eb="2">
      <t>メイサイ</t>
    </rPh>
    <phoneticPr fontId="7"/>
  </si>
  <si>
    <t>支店名</t>
    <rPh sb="0" eb="3">
      <t>シテンメイ</t>
    </rPh>
    <phoneticPr fontId="7"/>
  </si>
  <si>
    <t>課 長</t>
    <phoneticPr fontId="7"/>
  </si>
  <si>
    <t>預り金
受入収入</t>
    <rPh sb="4" eb="6">
      <t>ウケイレ</t>
    </rPh>
    <rPh sb="6" eb="8">
      <t>シュウニュウ</t>
    </rPh>
    <phoneticPr fontId="7"/>
  </si>
  <si>
    <t>①</t>
    <phoneticPr fontId="7"/>
  </si>
  <si>
    <t>謝 金 等 の 支 払 申 請 書</t>
    <phoneticPr fontId="7"/>
  </si>
  <si>
    <t>支払を
受ける者</t>
    <phoneticPr fontId="7"/>
  </si>
  <si>
    <t>税抜金額</t>
    <rPh sb="0" eb="1">
      <t>ゼイ</t>
    </rPh>
    <rPh sb="1" eb="2">
      <t>ヌ</t>
    </rPh>
    <rPh sb="2" eb="4">
      <t>キンガク</t>
    </rPh>
    <phoneticPr fontId="7"/>
  </si>
  <si>
    <t>消費税額</t>
    <rPh sb="0" eb="3">
      <t>ショウヒゼイ</t>
    </rPh>
    <rPh sb="3" eb="4">
      <t>ガク</t>
    </rPh>
    <phoneticPr fontId="7"/>
  </si>
  <si>
    <t>種別</t>
    <rPh sb="0" eb="2">
      <t>シュベツ</t>
    </rPh>
    <phoneticPr fontId="7"/>
  </si>
  <si>
    <t>勘定科目</t>
    <rPh sb="0" eb="2">
      <t>カンジョウ</t>
    </rPh>
    <rPh sb="2" eb="4">
      <t>カモク</t>
    </rPh>
    <phoneticPr fontId="7"/>
  </si>
  <si>
    <t>謝金支出</t>
    <rPh sb="0" eb="2">
      <t>シャキン</t>
    </rPh>
    <rPh sb="2" eb="4">
      <t>シシュツ</t>
    </rPh>
    <phoneticPr fontId="7"/>
  </si>
  <si>
    <t>　　　支払手数料・報酬支出</t>
    <rPh sb="3" eb="5">
      <t>シハライ</t>
    </rPh>
    <rPh sb="5" eb="8">
      <t>テスウリョウ</t>
    </rPh>
    <rPh sb="9" eb="11">
      <t>ホウシュウ</t>
    </rPh>
    <rPh sb="11" eb="13">
      <t>シシュツ</t>
    </rPh>
    <phoneticPr fontId="7"/>
  </si>
  <si>
    <t>※予算執行依頼書の提出は必要ありません。</t>
    <rPh sb="5" eb="7">
      <t>イライ</t>
    </rPh>
    <phoneticPr fontId="7"/>
  </si>
  <si>
    <t>【財務課控】　②</t>
    <rPh sb="1" eb="4">
      <t>ザイムカ</t>
    </rPh>
    <rPh sb="4" eb="5">
      <t>ヒカ</t>
    </rPh>
    <phoneticPr fontId="7"/>
  </si>
  <si>
    <t>【人事課控】　③</t>
    <rPh sb="1" eb="4">
      <t>ジンジカ</t>
    </rPh>
    <rPh sb="4" eb="5">
      <t>ヒカ</t>
    </rPh>
    <phoneticPr fontId="7"/>
  </si>
  <si>
    <t>【業務部門控】　④</t>
    <rPh sb="1" eb="3">
      <t>ギョウム</t>
    </rPh>
    <rPh sb="3" eb="5">
      <t>ブモン</t>
    </rPh>
    <rPh sb="5" eb="6">
      <t>ヒカ</t>
    </rPh>
    <phoneticPr fontId="7"/>
  </si>
  <si>
    <t>税込金額</t>
    <rPh sb="0" eb="2">
      <t>ゼイコ</t>
    </rPh>
    <phoneticPr fontId="7"/>
  </si>
  <si>
    <t>財務課受付印</t>
    <rPh sb="0" eb="2">
      <t>ザイム</t>
    </rPh>
    <phoneticPr fontId="7"/>
  </si>
  <si>
    <r>
      <t>※各種報酬、料金等については、所得税法第</t>
    </r>
    <r>
      <rPr>
        <sz val="10"/>
        <rFont val="Century"/>
        <family val="1"/>
      </rPr>
      <t>204</t>
    </r>
    <r>
      <rPr>
        <sz val="10"/>
        <rFont val="ＭＳ 明朝"/>
        <family val="1"/>
        <charset val="128"/>
      </rPr>
      <t>条に規定する源泉徴収義務が発生いたしますので、上記（太枠内）をすべて入力してください。</t>
    </r>
    <rPh sb="57" eb="59">
      <t>ニュウリョク</t>
    </rPh>
    <phoneticPr fontId="7"/>
  </si>
  <si>
    <t>金融機関名</t>
    <rPh sb="0" eb="2">
      <t>キンユウ</t>
    </rPh>
    <rPh sb="2" eb="4">
      <t>キカン</t>
    </rPh>
    <phoneticPr fontId="7"/>
  </si>
  <si>
    <t>郵便番号</t>
    <rPh sb="0" eb="2">
      <t>ユウビン</t>
    </rPh>
    <rPh sb="2" eb="4">
      <t>バンゴウ</t>
    </rPh>
    <phoneticPr fontId="7"/>
  </si>
  <si>
    <r>
      <t>支　払　額　（　手　取　額　）</t>
    </r>
    <r>
      <rPr>
        <sz val="10.5"/>
        <rFont val="ＭＳ 明朝"/>
        <family val="1"/>
        <charset val="128"/>
      </rPr>
      <t xml:space="preserve">
</t>
    </r>
    <phoneticPr fontId="7"/>
  </si>
  <si>
    <t>OTM</t>
    <phoneticPr fontId="7"/>
  </si>
  <si>
    <t>金　額</t>
    <phoneticPr fontId="7"/>
  </si>
  <si>
    <t>謝 金 等 の 支 払 請 求 書</t>
    <rPh sb="12" eb="13">
      <t>ショウ</t>
    </rPh>
    <rPh sb="14" eb="15">
      <t>モトム</t>
    </rPh>
    <phoneticPr fontId="7"/>
  </si>
  <si>
    <t>上記記載の業務について上記内容での支払を請求いたします。</t>
    <rPh sb="0" eb="2">
      <t>ジョウキ</t>
    </rPh>
    <rPh sb="2" eb="4">
      <t>キサイ</t>
    </rPh>
    <rPh sb="5" eb="7">
      <t>ギョウム</t>
    </rPh>
    <rPh sb="11" eb="13">
      <t>ジョウキ</t>
    </rPh>
    <rPh sb="13" eb="15">
      <t>ナイヨウ</t>
    </rPh>
    <rPh sb="17" eb="19">
      <t>シハライ</t>
    </rPh>
    <rPh sb="20" eb="22">
      <t>セイキュウ</t>
    </rPh>
    <phoneticPr fontId="7"/>
  </si>
  <si>
    <t>　年　　　月　　　日</t>
    <rPh sb="1" eb="2">
      <t>ネン</t>
    </rPh>
    <rPh sb="5" eb="6">
      <t>ガツ</t>
    </rPh>
    <rPh sb="9" eb="10">
      <t>ニチ</t>
    </rPh>
    <phoneticPr fontId="7"/>
  </si>
  <si>
    <t>（自署または記名捺印）</t>
    <rPh sb="1" eb="3">
      <t>ジショ</t>
    </rPh>
    <rPh sb="6" eb="8">
      <t>キメイ</t>
    </rPh>
    <rPh sb="8" eb="10">
      <t>ナツイン</t>
    </rPh>
    <phoneticPr fontId="7"/>
  </si>
  <si>
    <t>謝 金 等 の 支 払 請 求 書　兼 申 請 書</t>
    <rPh sb="12" eb="13">
      <t>ショウ</t>
    </rPh>
    <rPh sb="14" eb="15">
      <t>モトム</t>
    </rPh>
    <rPh sb="16" eb="17">
      <t>ショ</t>
    </rPh>
    <rPh sb="18" eb="19">
      <t>ケン</t>
    </rPh>
    <phoneticPr fontId="7"/>
  </si>
  <si>
    <r>
      <t>◎業務部門は太枠部分に入力してください。                　　　                  　　　　　　　　 【復興特別所得税率対応／</t>
    </r>
    <r>
      <rPr>
        <sz val="10.5"/>
        <color indexed="10"/>
        <rFont val="ＭＳ Ｐ明朝"/>
        <family val="1"/>
        <charset val="128"/>
      </rPr>
      <t>消費税10%対応】</t>
    </r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67" eb="69">
      <t>フッコウ</t>
    </rPh>
    <rPh sb="69" eb="71">
      <t>トクベツ</t>
    </rPh>
    <rPh sb="71" eb="74">
      <t>ショトクゼイ</t>
    </rPh>
    <rPh sb="74" eb="75">
      <t>リツ</t>
    </rPh>
    <rPh sb="75" eb="77">
      <t>タイオウ</t>
    </rPh>
    <rPh sb="78" eb="81">
      <t>ショウヒゼイ</t>
    </rPh>
    <rPh sb="84" eb="86">
      <t>タイオウ</t>
    </rPh>
    <phoneticPr fontId="7"/>
  </si>
  <si>
    <t>◎業務部門は太枠部分に入力してください。                　　　                         　　　　  【復興特別所得税率対応／消費税10%対応】</t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71" eb="73">
      <t>フッコウ</t>
    </rPh>
    <rPh sb="73" eb="75">
      <t>トクベツ</t>
    </rPh>
    <rPh sb="75" eb="78">
      <t>ショトクゼイ</t>
    </rPh>
    <rPh sb="78" eb="79">
      <t>リツ</t>
    </rPh>
    <rPh sb="79" eb="81">
      <t>タイオウ</t>
    </rPh>
    <rPh sb="82" eb="85">
      <t>ショウヒゼイ</t>
    </rPh>
    <phoneticPr fontId="7"/>
  </si>
  <si>
    <t>◎業務部門は太枠部分に入力してください。                　　　                         　　　    【復興特別所得税率対応／消費税10%対応】</t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72" eb="74">
      <t>フッコウ</t>
    </rPh>
    <rPh sb="74" eb="76">
      <t>トクベツ</t>
    </rPh>
    <rPh sb="76" eb="79">
      <t>ショトクゼイ</t>
    </rPh>
    <rPh sb="79" eb="80">
      <t>リツ</t>
    </rPh>
    <rPh sb="80" eb="82">
      <t>タイオウ</t>
    </rPh>
    <phoneticPr fontId="7"/>
  </si>
  <si>
    <t>◎業務部門は太枠部分に入力してください。                　　　                    　　　　　　   【復興特別所得税率対応／消費税10%対応】</t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69" eb="71">
      <t>フッコウ</t>
    </rPh>
    <rPh sb="71" eb="73">
      <t>トクベツ</t>
    </rPh>
    <rPh sb="73" eb="76">
      <t>ショトクゼイ</t>
    </rPh>
    <rPh sb="76" eb="77">
      <t>リツ</t>
    </rPh>
    <rPh sb="77" eb="79">
      <t>タイオウ</t>
    </rPh>
    <phoneticPr fontId="7"/>
  </si>
  <si>
    <t>税抜金額</t>
  </si>
  <si>
    <t>消費税額</t>
  </si>
  <si>
    <t>りそな#129118</t>
    <phoneticPr fontId="7"/>
  </si>
  <si>
    <t>三菱UFJ　#810194</t>
    <rPh sb="0" eb="2">
      <t>ミツビシ</t>
    </rPh>
    <phoneticPr fontId="7"/>
  </si>
  <si>
    <t>源泉所得税</t>
    <rPh sb="0" eb="5">
      <t>ゲンセンショ</t>
    </rPh>
    <phoneticPr fontId="7"/>
  </si>
  <si>
    <t>本部所得税</t>
    <rPh sb="0" eb="2">
      <t>ホンブ</t>
    </rPh>
    <rPh sb="2" eb="5">
      <t>ショトクゼイ</t>
    </rPh>
    <phoneticPr fontId="7"/>
  </si>
  <si>
    <t>部門コード</t>
    <rPh sb="0" eb="2">
      <t>ブモン</t>
    </rPh>
    <phoneticPr fontId="1"/>
  </si>
  <si>
    <t>部門名</t>
    <rPh sb="0" eb="3">
      <t>ブモンメイ</t>
    </rPh>
    <phoneticPr fontId="1"/>
  </si>
  <si>
    <t>大学共通</t>
    <rPh sb="0" eb="4">
      <t>ダイガクキョウツウ</t>
    </rPh>
    <phoneticPr fontId="1"/>
  </si>
  <si>
    <t>新業務コード</t>
    <rPh sb="0" eb="1">
      <t>シン</t>
    </rPh>
    <rPh sb="1" eb="3">
      <t>ギョウム</t>
    </rPh>
    <phoneticPr fontId="1"/>
  </si>
  <si>
    <t>業務名</t>
    <rPh sb="0" eb="2">
      <t>ギョウム</t>
    </rPh>
    <rPh sb="2" eb="3">
      <t>メイ</t>
    </rPh>
    <phoneticPr fontId="2"/>
  </si>
  <si>
    <t>総務課(大学)</t>
  </si>
  <si>
    <t>人事課(法人)</t>
  </si>
  <si>
    <t>人事課(大学)</t>
  </si>
  <si>
    <t>財務課(法人）</t>
  </si>
  <si>
    <t>財務課(大学)</t>
  </si>
  <si>
    <t>大学全体経費(総持寺）</t>
  </si>
  <si>
    <t>広報課(法人)</t>
  </si>
  <si>
    <t>広報課(大学)</t>
  </si>
  <si>
    <t>初等中等課</t>
  </si>
  <si>
    <t>校友課</t>
  </si>
  <si>
    <t>一貫連携教育研究所</t>
  </si>
  <si>
    <t>内部監査室</t>
  </si>
  <si>
    <t>経営政策部(事業C)-キャンパス再整備計画</t>
  </si>
  <si>
    <t>0402020000</t>
  </si>
  <si>
    <t>教務部(事業C)-入学前・初年次教育</t>
  </si>
  <si>
    <t>教務部(事業C)-ｵｲﾅﾋﾞの構築</t>
  </si>
  <si>
    <t>教務部(事業C)-併設校との高大連携</t>
  </si>
  <si>
    <t>教務部(事業C)-ｱｻｰﾃｨﾌﾞﾌﾟﾛｸﾞﾗﾑの高度化</t>
  </si>
  <si>
    <t>教務部(事業C)-面談力開発研究</t>
  </si>
  <si>
    <t>教務課･事務経費</t>
  </si>
  <si>
    <t>教務課･授業経費</t>
  </si>
  <si>
    <t>教育開発ｾﾝﾀｰ</t>
  </si>
  <si>
    <t>教育開発奨励制度</t>
  </si>
  <si>
    <t>教職支援ｾﾝﾀｰ</t>
  </si>
  <si>
    <t>ﾗｲﾃｨﾝｸﾞｾﾝﾀｰ</t>
  </si>
  <si>
    <t>ｱｻｰﾃｨﾌﾞ課</t>
  </si>
  <si>
    <t>ｱｻｰﾃｨﾌﾞ研究ｾﾝﾀｰ</t>
  </si>
  <si>
    <t>入試課(広報)</t>
  </si>
  <si>
    <t>入試課</t>
  </si>
  <si>
    <t>学生支援部(事業C)-ﾀﾞｲﾊﾞｰｼﾃｨ障がい支援</t>
  </si>
  <si>
    <t>学生支援課</t>
  </si>
  <si>
    <t>1202020000</t>
  </si>
  <si>
    <t>学生相談室</t>
  </si>
  <si>
    <t>課外活動支援ｾﾝﾀｰ</t>
  </si>
  <si>
    <t>就職･ｷｬﾘｱ支援部(事業C)-就職実績の質的向上</t>
  </si>
  <si>
    <t>就職･ｷｬﾘｱ支援部(事業C)-公務員合格実績の向上</t>
  </si>
  <si>
    <t>就職･ｷｬﾘｱ支援部(事業C)-追大ＷＩＬの推進</t>
  </si>
  <si>
    <t>就職･ｷｬﾘｱ支援課</t>
  </si>
  <si>
    <t>就職･ｷｬﾘｱ支援課･補助金対象外</t>
  </si>
  <si>
    <t>ｷｬﾘｱ開発ｾﾝﾀｰ</t>
  </si>
  <si>
    <t>研究･社会連携課</t>
  </si>
  <si>
    <t>研究･社会連携部(事業C)-産学官連携推進機能化</t>
  </si>
  <si>
    <t>研究･社会連携部(事業C)-リカレント教育の推進</t>
  </si>
  <si>
    <t>研究･社会連携部(事業C)-関西経済ﾈｯﾄﾜｰｷﾝｸﾞ</t>
  </si>
  <si>
    <t>ｵｰｽﾄﾗﾘｱ･ｱｼﾞｱ研究所</t>
  </si>
  <si>
    <t>ﾍﾞﾝﾁｬｰﾋﾞｼﾞﾈｽ研究所</t>
  </si>
  <si>
    <t>心の教育研究所</t>
  </si>
  <si>
    <t>笑学研究所</t>
  </si>
  <si>
    <t>成熟社会研究所</t>
  </si>
  <si>
    <t>北摂総合研究所</t>
  </si>
  <si>
    <t>地域支援心理研究ｾﾝﾀｰ</t>
  </si>
  <si>
    <t>ｽﾎﾟｰﾂ研究ｾﾝﾀｰ</t>
  </si>
  <si>
    <t>学院志研究室</t>
  </si>
  <si>
    <t>記念資料室</t>
  </si>
  <si>
    <t>国際交流教育課</t>
  </si>
  <si>
    <t>国際交流教育課･補助金対象外</t>
  </si>
  <si>
    <t>情報ﾒﾃﾞｨｱ課</t>
  </si>
  <si>
    <t>総持寺ｷｬﾝﾊﾟｽ総合ｵﾌｨｽ</t>
  </si>
  <si>
    <t>経済学部(事業C)-学外への研究発表制作</t>
  </si>
  <si>
    <t>経済学部(事業C)-質保証の検定ﾃｽﾄ施行</t>
  </si>
  <si>
    <t>経済学部</t>
  </si>
  <si>
    <t>経営学部(事業C)-海外勤務学生の育成</t>
  </si>
  <si>
    <t>経営学部</t>
  </si>
  <si>
    <t>経営･経済研究科</t>
  </si>
  <si>
    <t>地域創造学部</t>
  </si>
  <si>
    <t>社会学部(事業C)-国際連携推進</t>
  </si>
  <si>
    <t>社会学部</t>
  </si>
  <si>
    <t>心理学部</t>
  </si>
  <si>
    <t>資格課程(教職)</t>
  </si>
  <si>
    <t>資格課程(学芸員)</t>
  </si>
  <si>
    <t>資格課程(社会教育)</t>
  </si>
  <si>
    <t>心理学研究科</t>
  </si>
  <si>
    <t>国際教養学部(事業C)-追大型統合学修の展開</t>
  </si>
  <si>
    <t>国際教養学部(事業C)-追大型実践学修の展開</t>
  </si>
  <si>
    <t>国際教養学部</t>
  </si>
  <si>
    <t>現代社会文化研究科</t>
  </si>
  <si>
    <t>基盤教育機構</t>
  </si>
  <si>
    <t>保健体育授業</t>
  </si>
  <si>
    <t>保健体育実習</t>
  </si>
  <si>
    <t>高等学校</t>
  </si>
  <si>
    <t>中学校</t>
  </si>
  <si>
    <t>中高共通</t>
  </si>
  <si>
    <t>大手前高等学校</t>
  </si>
  <si>
    <t>大手前中学校</t>
  </si>
  <si>
    <t>大手前中高共通</t>
  </si>
  <si>
    <t>小学校</t>
  </si>
  <si>
    <t>幼稚園</t>
  </si>
  <si>
    <t>勘定科目</t>
    <rPh sb="0" eb="4">
      <t>カンンジョウカモク</t>
    </rPh>
    <phoneticPr fontId="7"/>
  </si>
  <si>
    <t>31090200</t>
    <phoneticPr fontId="7"/>
  </si>
  <si>
    <t>32090200</t>
    <phoneticPr fontId="7"/>
  </si>
  <si>
    <t>管.謝金-謝金</t>
    <rPh sb="0" eb="1">
      <t>カン</t>
    </rPh>
    <rPh sb="2" eb="4">
      <t>シャキン</t>
    </rPh>
    <rPh sb="5" eb="7">
      <t>シャキン</t>
    </rPh>
    <phoneticPr fontId="7"/>
  </si>
  <si>
    <t>教.謝金-謝金</t>
    <rPh sb="0" eb="1">
      <t>キョウ</t>
    </rPh>
    <rPh sb="2" eb="4">
      <t>シャキン</t>
    </rPh>
    <rPh sb="5" eb="7">
      <t>シャキン</t>
    </rPh>
    <phoneticPr fontId="7"/>
  </si>
  <si>
    <t>2903011268</t>
  </si>
  <si>
    <t>経済個人研究費_松田年弘</t>
  </si>
  <si>
    <t>2903011347</t>
  </si>
  <si>
    <t>経済個人研究費_細井雅代</t>
  </si>
  <si>
    <t>2903011375</t>
  </si>
  <si>
    <t>経済個人研究費_山口公一</t>
  </si>
  <si>
    <t>2903011393</t>
  </si>
  <si>
    <t>経済個人研究費_小椋真奈美</t>
  </si>
  <si>
    <t>2903011510</t>
  </si>
  <si>
    <t>経済個人研究費_近藤伸二</t>
  </si>
  <si>
    <t>2903011511</t>
  </si>
  <si>
    <t>経済個人研究費_桜庭千尋</t>
  </si>
  <si>
    <t>2903011520</t>
  </si>
  <si>
    <t>経済個人研究費_佐藤伸行</t>
  </si>
  <si>
    <t>2903011541</t>
  </si>
  <si>
    <t>経済個人研究費_長町理恵子</t>
  </si>
  <si>
    <t>2903011543</t>
  </si>
  <si>
    <t>経済個人研究費_木下智博</t>
  </si>
  <si>
    <t>2903011544</t>
  </si>
  <si>
    <t>経済個人研究費_藤好陽太郎</t>
  </si>
  <si>
    <t>2903011545</t>
  </si>
  <si>
    <t>経済個人研究費_何彦旻</t>
  </si>
  <si>
    <t>2903011546</t>
  </si>
  <si>
    <t>経済個人研究費_長谷川路子</t>
  </si>
  <si>
    <t>2903011557</t>
  </si>
  <si>
    <t>経済個人研究費_北村亮真</t>
  </si>
  <si>
    <t>経済個人研究費_宇仁宏幸</t>
  </si>
  <si>
    <t>2903013554</t>
  </si>
  <si>
    <t>経済個人研究費_栗山直子</t>
  </si>
  <si>
    <t>2903021034</t>
  </si>
  <si>
    <t>経営個人研究費_福田得夫</t>
  </si>
  <si>
    <t>2903021115</t>
  </si>
  <si>
    <t>経営個人研究費_中村都</t>
  </si>
  <si>
    <t>2903021148</t>
  </si>
  <si>
    <t>経営個人研究費_西島太一</t>
  </si>
  <si>
    <t>2903021164</t>
  </si>
  <si>
    <t>経営個人研究費_デシルバ</t>
  </si>
  <si>
    <t>2903021197</t>
  </si>
  <si>
    <t>経営個人研究費_徐治文</t>
  </si>
  <si>
    <t>2903021213</t>
  </si>
  <si>
    <t>経営個人研究費_中野統英</t>
  </si>
  <si>
    <t>2903021255</t>
  </si>
  <si>
    <t>経営個人研究費_岡崎利美</t>
  </si>
  <si>
    <t>2903021286</t>
  </si>
  <si>
    <t>経営個人研究費_杤尾安伸</t>
  </si>
  <si>
    <t>2903021298</t>
  </si>
  <si>
    <t>経営個人研究費_水野浩児</t>
  </si>
  <si>
    <t>2903021321</t>
  </si>
  <si>
    <t>経営個人研究費_朴修賢</t>
  </si>
  <si>
    <t>2903021352</t>
  </si>
  <si>
    <t>経営個人研究費_金川智恵</t>
  </si>
  <si>
    <t>2903021353</t>
  </si>
  <si>
    <t>経営個人研究費_池内博一</t>
  </si>
  <si>
    <t>2903021366</t>
  </si>
  <si>
    <t>経営個人研究費_村上喜郁</t>
  </si>
  <si>
    <t>2903021397</t>
  </si>
  <si>
    <t>経営個人研究費_原田章</t>
  </si>
  <si>
    <t>2903021404</t>
  </si>
  <si>
    <t>経営個人研究費_山下克之</t>
  </si>
  <si>
    <t>2903021410</t>
  </si>
  <si>
    <t>経営個人研究費_長岡　千賀</t>
  </si>
  <si>
    <t>2903021421</t>
  </si>
  <si>
    <t>経営個人研究費_李建</t>
  </si>
  <si>
    <t>2903021434</t>
  </si>
  <si>
    <t>経営個人研究費_藤原英賢</t>
  </si>
  <si>
    <t>2903021455</t>
  </si>
  <si>
    <t>経営個人研究費_宮宇地俊岳</t>
  </si>
  <si>
    <t>2903021461</t>
  </si>
  <si>
    <t>経営個人研究費_崔宇</t>
  </si>
  <si>
    <t>2903021475</t>
  </si>
  <si>
    <t>経営個人研究費_池田信寛</t>
  </si>
  <si>
    <t>2903021476</t>
  </si>
  <si>
    <t>経営個人研究費_八木俊輔</t>
  </si>
  <si>
    <t>2903021482</t>
  </si>
  <si>
    <t>経営個人研究費_橋本幸枝</t>
  </si>
  <si>
    <t>2903021504</t>
  </si>
  <si>
    <t>経営個人研究費_宮崎崇将</t>
  </si>
  <si>
    <t>2903021507</t>
  </si>
  <si>
    <t>経営個人研究費_神吉直人</t>
  </si>
  <si>
    <t>2903021508</t>
  </si>
  <si>
    <t>経営個人研究費_石盛真徳</t>
  </si>
  <si>
    <t>2903021529</t>
  </si>
  <si>
    <t>経営個人研究費_井上秀一</t>
  </si>
  <si>
    <t>2903021549</t>
  </si>
  <si>
    <t>経営個人研究費_石井竜馬</t>
  </si>
  <si>
    <t>2903021553</t>
  </si>
  <si>
    <t>経営個人研究費_百嶋計</t>
  </si>
  <si>
    <t>2903021554</t>
  </si>
  <si>
    <t>経営個人研究費_中尾元</t>
  </si>
  <si>
    <t>経営個人研究費_中西通雄</t>
  </si>
  <si>
    <t>経営個人研究費_李慶国</t>
  </si>
  <si>
    <t>経営個人研究費_清水栄子</t>
  </si>
  <si>
    <t>経営個人研究費_稲冨百合子</t>
  </si>
  <si>
    <t>2903031194</t>
  </si>
  <si>
    <t>地域創造個人研究_今堀洋子</t>
  </si>
  <si>
    <t>2903031419</t>
  </si>
  <si>
    <t>地域創造個人研究_葉山幹恭</t>
  </si>
  <si>
    <t>2903031478</t>
  </si>
  <si>
    <t>地域創造個人研究_稲葉哲</t>
  </si>
  <si>
    <t>2903033058</t>
  </si>
  <si>
    <t>地域創造個人研究_山本博史</t>
  </si>
  <si>
    <t>2903033400</t>
  </si>
  <si>
    <t>地域創造個人研究_沼尻正之</t>
  </si>
  <si>
    <t>2903033503</t>
  </si>
  <si>
    <t>地域創造個人研究_岩渕亜希子</t>
  </si>
  <si>
    <t>2903033555</t>
  </si>
  <si>
    <t>地域創造個人研究_草山太郎</t>
  </si>
  <si>
    <t>2903033725</t>
  </si>
  <si>
    <t>地域創造個人研究_井上典子</t>
  </si>
  <si>
    <t>2903033743</t>
  </si>
  <si>
    <t>地域創造個人研究_佐藤友美子</t>
  </si>
  <si>
    <t>2903033835</t>
  </si>
  <si>
    <t>地域創造個人研究_泊吉実</t>
  </si>
  <si>
    <t>2903033836</t>
  </si>
  <si>
    <t>地域創造個人研究_田中正人</t>
  </si>
  <si>
    <t>2903033895</t>
  </si>
  <si>
    <t>地域創造個人研究_藤原直樹</t>
  </si>
  <si>
    <t>2903033952</t>
  </si>
  <si>
    <t>地域創造個人研究_吉田佳世</t>
  </si>
  <si>
    <t>2903033962</t>
  </si>
  <si>
    <t>地域創造個人研究_安本宗春</t>
  </si>
  <si>
    <t>2903033963</t>
  </si>
  <si>
    <t>地域創造個人研究_佐藤敦信</t>
  </si>
  <si>
    <t>2903033975</t>
  </si>
  <si>
    <t>地域創造個人研究_須川まり</t>
  </si>
  <si>
    <t>2903034013</t>
  </si>
  <si>
    <t>地域創造個人研究_間中光</t>
  </si>
  <si>
    <t>2903034014</t>
  </si>
  <si>
    <t>地域創造個人研究_飯田星良</t>
  </si>
  <si>
    <t>地域創造個人研究費_葛西リサ</t>
  </si>
  <si>
    <t>地域創造個人研究費_菅原達也</t>
  </si>
  <si>
    <t>2903043553</t>
  </si>
  <si>
    <t>社会個人研究費_古川隆司</t>
  </si>
  <si>
    <t>2903043587</t>
  </si>
  <si>
    <t>社会個人研究費_辰本頼弘</t>
  </si>
  <si>
    <t>2903043693</t>
  </si>
  <si>
    <t>社会個人研究費_上石圭一</t>
  </si>
  <si>
    <t>2903043694</t>
  </si>
  <si>
    <t>社会個人研究費_足立重和</t>
  </si>
  <si>
    <t>2903043695</t>
  </si>
  <si>
    <t>社会個人研究費_蘭由岐子</t>
  </si>
  <si>
    <t>2903043705</t>
  </si>
  <si>
    <t>社会個人研究費_三上剛史</t>
  </si>
  <si>
    <t>2903043738</t>
  </si>
  <si>
    <t>社会個人研究費_林大造</t>
  </si>
  <si>
    <t>2903043744</t>
  </si>
  <si>
    <t>社会個人研究費_松井健</t>
  </si>
  <si>
    <t>2903043746</t>
  </si>
  <si>
    <t>社会個人研究費_森真一</t>
  </si>
  <si>
    <t>2903043780</t>
  </si>
  <si>
    <t>社会個人研究費_富田大介</t>
  </si>
  <si>
    <t>2903043781</t>
  </si>
  <si>
    <t>社会個人研究費_横田修</t>
  </si>
  <si>
    <t>2903043782</t>
  </si>
  <si>
    <t>社会個人研究費_加藤源太郎</t>
  </si>
  <si>
    <t>2903043783</t>
  </si>
  <si>
    <t>社会個人研究費_藤吉圭二</t>
  </si>
  <si>
    <t>2903043801</t>
  </si>
  <si>
    <t>社会個人研究費_上田滋夢</t>
  </si>
  <si>
    <t>社会個人研究費_ｿｰﾝﾄﾝ･ｷｬｻﾘﾝ･ｴﾏ</t>
  </si>
  <si>
    <t>2903043894</t>
  </si>
  <si>
    <t>社会個人研究費_中川加奈子</t>
  </si>
  <si>
    <t>2903043954</t>
  </si>
  <si>
    <t>社会個人研究費_馬込卓弥</t>
  </si>
  <si>
    <t>2903043955</t>
  </si>
  <si>
    <t>社会個人研究費_上林功</t>
  </si>
  <si>
    <t>2903043956</t>
  </si>
  <si>
    <t>社会個人研究費_前田至剛</t>
  </si>
  <si>
    <t>2903043957</t>
  </si>
  <si>
    <t>社会個人研究費_石川俊介</t>
  </si>
  <si>
    <t>2903043958</t>
  </si>
  <si>
    <t>社会個人研究費_松山博明</t>
  </si>
  <si>
    <t>社会個人研究費_有山篤利</t>
  </si>
  <si>
    <t>社会個人研究費_伊藤文男</t>
  </si>
  <si>
    <t>社会個人研究費_松谷実のり</t>
  </si>
  <si>
    <t>2903044078</t>
  </si>
  <si>
    <t>社会個人研究費_井口暁</t>
  </si>
  <si>
    <t>社会個人研究費_山田陽子</t>
  </si>
  <si>
    <t>2903045205</t>
  </si>
  <si>
    <t>社会個人研究費_巽樹理</t>
  </si>
  <si>
    <t>2903053065</t>
  </si>
  <si>
    <t>心理個人研究費_鋒山泰弘</t>
  </si>
  <si>
    <t>2903053067</t>
  </si>
  <si>
    <t>心理個人研究費_三川俊樹</t>
  </si>
  <si>
    <t>2903053069</t>
  </si>
  <si>
    <t>心理個人研究費_東正訓</t>
  </si>
  <si>
    <t>2903053346</t>
  </si>
  <si>
    <t>心理個人研究費_石王敦子</t>
  </si>
  <si>
    <t>2903053379</t>
  </si>
  <si>
    <t>心理個人研究費_辻潔</t>
  </si>
  <si>
    <t>2903053398</t>
  </si>
  <si>
    <t>心理個人研究費_瀧端真理子</t>
  </si>
  <si>
    <t>2903053399</t>
  </si>
  <si>
    <t>心理個人研究費_永野浩二</t>
  </si>
  <si>
    <t>2903053551</t>
  </si>
  <si>
    <t>心理個人研究費_中鹿彰</t>
  </si>
  <si>
    <t>2903053552</t>
  </si>
  <si>
    <t>心理個人研究費_田中秀明</t>
  </si>
  <si>
    <t>2903053559</t>
  </si>
  <si>
    <t>心理個人研究費_中村このゆ</t>
  </si>
  <si>
    <t>2903053574</t>
  </si>
  <si>
    <t>心理個人研究費_駿地眞由美</t>
  </si>
  <si>
    <t>2903053584</t>
  </si>
  <si>
    <t>心理個人研究費_馬場天信</t>
  </si>
  <si>
    <t>2903053590</t>
  </si>
  <si>
    <t>心理個人研究費_荒木浩子</t>
  </si>
  <si>
    <t>2903053591</t>
  </si>
  <si>
    <t>心理個人研究費_溝部宏二</t>
  </si>
  <si>
    <t>2903053658</t>
  </si>
  <si>
    <t>心理個人研究費_金政祐司</t>
  </si>
  <si>
    <t>2903053676</t>
  </si>
  <si>
    <t>心理個人研究費_中井由佳子</t>
  </si>
  <si>
    <t>心理個人研究費_承志</t>
  </si>
  <si>
    <t>2903053723</t>
  </si>
  <si>
    <t>心理個人研究費_浦光博</t>
  </si>
  <si>
    <t>2903053778</t>
  </si>
  <si>
    <t>心理個人研究費_乾敏郎</t>
  </si>
  <si>
    <t>2903053779</t>
  </si>
  <si>
    <t>心理個人研究費_大神田麻子</t>
  </si>
  <si>
    <t>2903053860</t>
  </si>
  <si>
    <t>心理個人研究費_藏口佳奈</t>
  </si>
  <si>
    <t>2903053870</t>
  </si>
  <si>
    <t>心理個人研究費_増井啓太</t>
  </si>
  <si>
    <t>2903053891</t>
  </si>
  <si>
    <t>心理個人研究費_竹下秀子</t>
  </si>
  <si>
    <t>2903053922</t>
  </si>
  <si>
    <t>心理個人研究費_河﨑俊博</t>
  </si>
  <si>
    <t>2903053961</t>
  </si>
  <si>
    <t>心理個人研究費_中井咲貴子</t>
  </si>
  <si>
    <t>2903054020</t>
  </si>
  <si>
    <t>心理個人研究費_櫻井鼓　</t>
  </si>
  <si>
    <t>2903054032</t>
  </si>
  <si>
    <t>心理個人研究費_益田啓裕</t>
  </si>
  <si>
    <t>2903054033</t>
  </si>
  <si>
    <t>心理個人研究費_宮川裕基</t>
  </si>
  <si>
    <t>心理個人研究費_川口潤</t>
  </si>
  <si>
    <t>心理個人研究費_豊田弘司</t>
  </si>
  <si>
    <t>心理個人研究費_小野田慶一</t>
  </si>
  <si>
    <t>心理個人研究費_本田秀仁</t>
  </si>
  <si>
    <t>心理個人研究費_庄野修</t>
  </si>
  <si>
    <t>2903061359</t>
  </si>
  <si>
    <t>国際教養個人研究費_吉本真由美</t>
  </si>
  <si>
    <t>2903061477</t>
  </si>
  <si>
    <t>国際教養個人研究費_藤川武海</t>
  </si>
  <si>
    <t>2903061515</t>
  </si>
  <si>
    <t>国際教養個人研究費_前比呂子</t>
  </si>
  <si>
    <t>2903063051</t>
  </si>
  <si>
    <t>国際教養個人研究費_永吉雅夫</t>
  </si>
  <si>
    <t>2903063056</t>
  </si>
  <si>
    <t>国際教養個人研究費_南出眞助</t>
  </si>
  <si>
    <t>国際教養個人研究費_松家裕子</t>
  </si>
  <si>
    <t>2903063278</t>
  </si>
  <si>
    <t>国際教養個人研究費_正信公章</t>
  </si>
  <si>
    <t>2903063374</t>
  </si>
  <si>
    <t>国際教養個人研究費_城野充</t>
  </si>
  <si>
    <t>2903063390</t>
  </si>
  <si>
    <t>国際教養個人研究費_福島孝博</t>
  </si>
  <si>
    <t>2903063471</t>
  </si>
  <si>
    <t>国際教養個人研究費_筒井由起乃</t>
  </si>
  <si>
    <t>国際教養個人研究費_梅村修</t>
  </si>
  <si>
    <t>2903063501</t>
  </si>
  <si>
    <t>国際教養個人研究費_ミラー</t>
  </si>
  <si>
    <t>2903063558</t>
  </si>
  <si>
    <t>国際教養個人研究費_増崎恒</t>
  </si>
  <si>
    <t>2903063711</t>
  </si>
  <si>
    <t>国際教養個人研究費_小松久恵</t>
  </si>
  <si>
    <t>2903063773</t>
  </si>
  <si>
    <t>国際教養個人研究費_高垣伸博</t>
  </si>
  <si>
    <t>2903063844</t>
  </si>
  <si>
    <t>国際教養個人研究費_齊藤一誠</t>
  </si>
  <si>
    <t>2903063854</t>
  </si>
  <si>
    <t>国際教養個人研究費_広瀬依子</t>
  </si>
  <si>
    <t>2903063890</t>
  </si>
  <si>
    <t>国際教養個人研究費_松宮新吾</t>
  </si>
  <si>
    <t>2903063914</t>
  </si>
  <si>
    <t>国際教養個人研究費_原めぐみ</t>
  </si>
  <si>
    <t>2903063973</t>
  </si>
  <si>
    <t>国際教養個人研究費_大島彩美</t>
  </si>
  <si>
    <t>2903064011</t>
  </si>
  <si>
    <t>国際教養個人研究費_湯浅俊彦</t>
  </si>
  <si>
    <t>2903064012</t>
  </si>
  <si>
    <t>国際教養個人研究費_藪崎淳子</t>
  </si>
  <si>
    <t>2903064015</t>
  </si>
  <si>
    <t>国際教養個人研究費_蛭田勲</t>
  </si>
  <si>
    <t>国際教養個人研究費_佐藤貴之</t>
  </si>
  <si>
    <t>国際教養個人研究費_禧美智章</t>
  </si>
  <si>
    <t>国際教養個人研究費_ﾘｰﾄﾞ･ｼﾞｪｲｺﾌﾞ･ﾃﾗﾝｽ</t>
  </si>
  <si>
    <t>部門コード/業務部門コード</t>
    <rPh sb="0" eb="2">
      <t>ブモン</t>
    </rPh>
    <rPh sb="6" eb="10">
      <t>ギョウムブ</t>
    </rPh>
    <phoneticPr fontId="7"/>
  </si>
  <si>
    <t>31110100</t>
    <phoneticPr fontId="7"/>
  </si>
  <si>
    <t>32110100</t>
    <phoneticPr fontId="7"/>
  </si>
  <si>
    <t>管.支払手数料・報酬</t>
    <rPh sb="0" eb="1">
      <t>カン</t>
    </rPh>
    <rPh sb="2" eb="7">
      <t>シハライテスウリョウ</t>
    </rPh>
    <rPh sb="8" eb="10">
      <t>ホウシュウ</t>
    </rPh>
    <phoneticPr fontId="7"/>
  </si>
  <si>
    <t>教.支払手数料・報酬</t>
    <rPh sb="0" eb="1">
      <t>キョウ</t>
    </rPh>
    <rPh sb="2" eb="7">
      <t>シハライテスウリョウ</t>
    </rPh>
    <rPh sb="8" eb="10">
      <t>ホウシュウ</t>
    </rPh>
    <phoneticPr fontId="7"/>
  </si>
  <si>
    <t>（各種報酬・料金等の支払に係る明細書）</t>
    <phoneticPr fontId="7"/>
  </si>
  <si>
    <t>予算執行責任者</t>
    <rPh sb="0" eb="2">
      <t>ヨサン</t>
    </rPh>
    <rPh sb="2" eb="4">
      <t>シッコウ</t>
    </rPh>
    <rPh sb="4" eb="7">
      <t>セキニンシャ</t>
    </rPh>
    <phoneticPr fontId="7"/>
  </si>
  <si>
    <t>法人</t>
    <rPh sb="0" eb="2">
      <t>ホウジン</t>
    </rPh>
    <phoneticPr fontId="25"/>
  </si>
  <si>
    <t>0101010001</t>
    <phoneticPr fontId="25"/>
  </si>
  <si>
    <t>総務部(事業C)-戦略的ＰＲの継続</t>
    <phoneticPr fontId="25"/>
  </si>
  <si>
    <t>0102010000</t>
    <phoneticPr fontId="25"/>
  </si>
  <si>
    <t>総務課(法人)</t>
    <phoneticPr fontId="25"/>
  </si>
  <si>
    <t>大学共通</t>
    <rPh sb="0" eb="4">
      <t>ダイガクキョウツウ</t>
    </rPh>
    <phoneticPr fontId="25"/>
  </si>
  <si>
    <t>0102020000</t>
    <phoneticPr fontId="25"/>
  </si>
  <si>
    <t>0103010000</t>
    <phoneticPr fontId="25"/>
  </si>
  <si>
    <t>0103020000</t>
    <phoneticPr fontId="25"/>
  </si>
  <si>
    <t>0104010000</t>
    <phoneticPr fontId="25"/>
  </si>
  <si>
    <t>0104020000</t>
    <phoneticPr fontId="25"/>
  </si>
  <si>
    <t>0104030000</t>
    <phoneticPr fontId="25"/>
  </si>
  <si>
    <t>管財課(法人）</t>
    <rPh sb="0" eb="2">
      <t>カンザイ</t>
    </rPh>
    <phoneticPr fontId="25"/>
  </si>
  <si>
    <t>0104040000</t>
    <phoneticPr fontId="25"/>
  </si>
  <si>
    <t>管財課(大学)</t>
    <rPh sb="0" eb="2">
      <t>カンザイ</t>
    </rPh>
    <phoneticPr fontId="25"/>
  </si>
  <si>
    <t>0104080000</t>
    <phoneticPr fontId="25"/>
  </si>
  <si>
    <t>大学全体経費</t>
    <phoneticPr fontId="25"/>
  </si>
  <si>
    <t>0104090000</t>
    <phoneticPr fontId="25"/>
  </si>
  <si>
    <t>0105010000</t>
    <phoneticPr fontId="25"/>
  </si>
  <si>
    <t>0105020000</t>
    <phoneticPr fontId="25"/>
  </si>
  <si>
    <t>0201010002</t>
    <phoneticPr fontId="25"/>
  </si>
  <si>
    <t>初等中等部(事業C)-ロボット</t>
    <phoneticPr fontId="25"/>
  </si>
  <si>
    <t>0202010000</t>
    <phoneticPr fontId="25"/>
  </si>
  <si>
    <t>100/290</t>
    <phoneticPr fontId="25"/>
  </si>
  <si>
    <t>法人/大学共通</t>
    <rPh sb="0" eb="2">
      <t>ホウジン</t>
    </rPh>
    <rPh sb="3" eb="7">
      <t>ダイガクキョウツウ</t>
    </rPh>
    <phoneticPr fontId="25"/>
  </si>
  <si>
    <t>0203010000</t>
    <phoneticPr fontId="25"/>
  </si>
  <si>
    <t>0204010000</t>
    <phoneticPr fontId="25"/>
  </si>
  <si>
    <t>0302010000</t>
    <phoneticPr fontId="25"/>
  </si>
  <si>
    <t>0401010001</t>
    <phoneticPr fontId="25"/>
  </si>
  <si>
    <t>0402010000</t>
    <phoneticPr fontId="25"/>
  </si>
  <si>
    <t>経営政策課（大学）</t>
    <rPh sb="6" eb="8">
      <t>ダイガク</t>
    </rPh>
    <phoneticPr fontId="25"/>
  </si>
  <si>
    <t>大学IR推進ｵﾌｨｽ</t>
    <phoneticPr fontId="25"/>
  </si>
  <si>
    <t>0403010000</t>
    <phoneticPr fontId="25"/>
  </si>
  <si>
    <t>理事長・学長室（法人）</t>
    <rPh sb="0" eb="3">
      <t>リジチョウ</t>
    </rPh>
    <rPh sb="4" eb="7">
      <t>ガクチョウシツ</t>
    </rPh>
    <rPh sb="8" eb="10">
      <t>ホウジン</t>
    </rPh>
    <phoneticPr fontId="25"/>
  </si>
  <si>
    <t>0502010000</t>
    <phoneticPr fontId="25"/>
  </si>
  <si>
    <t>教学政策課</t>
    <phoneticPr fontId="25"/>
  </si>
  <si>
    <t>1002010000</t>
    <phoneticPr fontId="25"/>
  </si>
  <si>
    <t>1002020000</t>
    <phoneticPr fontId="25"/>
  </si>
  <si>
    <t>1003010000</t>
    <phoneticPr fontId="25"/>
  </si>
  <si>
    <t>1003020000</t>
    <phoneticPr fontId="25"/>
  </si>
  <si>
    <t>1004010000</t>
    <phoneticPr fontId="25"/>
  </si>
  <si>
    <t>1005010000</t>
    <phoneticPr fontId="25"/>
  </si>
  <si>
    <t>1006010000</t>
    <phoneticPr fontId="25"/>
  </si>
  <si>
    <t>1007010000</t>
    <phoneticPr fontId="25"/>
  </si>
  <si>
    <t>1101020000</t>
    <phoneticPr fontId="25"/>
  </si>
  <si>
    <t>1102010000</t>
    <phoneticPr fontId="25"/>
  </si>
  <si>
    <t>1202010000</t>
    <phoneticPr fontId="25"/>
  </si>
  <si>
    <t>学生厚生経費</t>
    <rPh sb="0" eb="2">
      <t>ガクセイ</t>
    </rPh>
    <rPh sb="2" eb="6">
      <t>コウセイケイヒ</t>
    </rPh>
    <phoneticPr fontId="25"/>
  </si>
  <si>
    <t>1202030000</t>
    <phoneticPr fontId="25"/>
  </si>
  <si>
    <t>学生健康管理費</t>
    <rPh sb="0" eb="2">
      <t>ガクセイ</t>
    </rPh>
    <rPh sb="2" eb="7">
      <t>ケンコウカンリヒ</t>
    </rPh>
    <phoneticPr fontId="25"/>
  </si>
  <si>
    <t>1202040000</t>
    <phoneticPr fontId="25"/>
  </si>
  <si>
    <t>学生支援課･補助金対象外</t>
    <phoneticPr fontId="25"/>
  </si>
  <si>
    <t>1203010000</t>
    <phoneticPr fontId="25"/>
  </si>
  <si>
    <t>1204010000</t>
    <phoneticPr fontId="25"/>
  </si>
  <si>
    <t>1302010000</t>
    <phoneticPr fontId="25"/>
  </si>
  <si>
    <t>1302020000</t>
    <phoneticPr fontId="25"/>
  </si>
  <si>
    <t>1303010000</t>
    <phoneticPr fontId="25"/>
  </si>
  <si>
    <t>1402010000</t>
    <phoneticPr fontId="25"/>
  </si>
  <si>
    <t>1403010000</t>
    <phoneticPr fontId="25"/>
  </si>
  <si>
    <t>1404010000</t>
    <phoneticPr fontId="25"/>
  </si>
  <si>
    <t>1405010000</t>
    <phoneticPr fontId="25"/>
  </si>
  <si>
    <t>1406010000</t>
    <phoneticPr fontId="25"/>
  </si>
  <si>
    <t>1407010000</t>
    <phoneticPr fontId="25"/>
  </si>
  <si>
    <t>1408010000</t>
    <phoneticPr fontId="25"/>
  </si>
  <si>
    <t>1409010000</t>
    <phoneticPr fontId="25"/>
  </si>
  <si>
    <t>1410010000</t>
    <phoneticPr fontId="25"/>
  </si>
  <si>
    <t>1411010000</t>
    <phoneticPr fontId="25"/>
  </si>
  <si>
    <t>1412010000</t>
    <phoneticPr fontId="25"/>
  </si>
  <si>
    <t>1502010000</t>
    <phoneticPr fontId="25"/>
  </si>
  <si>
    <t>1502020000</t>
    <phoneticPr fontId="25"/>
  </si>
  <si>
    <t>1602010000</t>
    <phoneticPr fontId="25"/>
  </si>
  <si>
    <t>図書館</t>
    <phoneticPr fontId="25"/>
  </si>
  <si>
    <t>1603010000</t>
    <phoneticPr fontId="25"/>
  </si>
  <si>
    <t>1902010000</t>
    <phoneticPr fontId="25"/>
  </si>
  <si>
    <t>経済学部</t>
    <rPh sb="0" eb="2">
      <t>ケイザイ</t>
    </rPh>
    <rPh sb="2" eb="4">
      <t>ガクブ</t>
    </rPh>
    <phoneticPr fontId="25"/>
  </si>
  <si>
    <t>2102010000</t>
    <phoneticPr fontId="25"/>
  </si>
  <si>
    <t>経営学部</t>
    <rPh sb="0" eb="4">
      <t>ケイエイガクブ</t>
    </rPh>
    <phoneticPr fontId="25"/>
  </si>
  <si>
    <t>2202010000</t>
    <phoneticPr fontId="25"/>
  </si>
  <si>
    <t>2204010000</t>
    <phoneticPr fontId="25"/>
  </si>
  <si>
    <t>地域創造学部</t>
    <rPh sb="0" eb="6">
      <t>チイキソウゾウガクブ</t>
    </rPh>
    <phoneticPr fontId="25"/>
  </si>
  <si>
    <t>2302010000</t>
    <phoneticPr fontId="25"/>
  </si>
  <si>
    <t>社会学部</t>
    <rPh sb="0" eb="4">
      <t>シャカイガクブ</t>
    </rPh>
    <phoneticPr fontId="25"/>
  </si>
  <si>
    <t>2402010000</t>
    <phoneticPr fontId="25"/>
  </si>
  <si>
    <t>心理学部</t>
    <rPh sb="0" eb="4">
      <t>シンリガクブ</t>
    </rPh>
    <phoneticPr fontId="25"/>
  </si>
  <si>
    <t>2502010000</t>
    <phoneticPr fontId="25"/>
  </si>
  <si>
    <t>2502020000</t>
    <phoneticPr fontId="25"/>
  </si>
  <si>
    <t>2502030000</t>
    <phoneticPr fontId="25"/>
  </si>
  <si>
    <t>2502040000</t>
    <phoneticPr fontId="25"/>
  </si>
  <si>
    <t>2504010000</t>
    <phoneticPr fontId="25"/>
  </si>
  <si>
    <t>国際教養学部</t>
    <rPh sb="0" eb="6">
      <t>コクサイキョウヨウガクブ</t>
    </rPh>
    <phoneticPr fontId="25"/>
  </si>
  <si>
    <t>2602010000</t>
    <phoneticPr fontId="25"/>
  </si>
  <si>
    <t>2604010000</t>
    <phoneticPr fontId="25"/>
  </si>
  <si>
    <t>2902010000</t>
    <phoneticPr fontId="25"/>
  </si>
  <si>
    <t>2902020000</t>
    <phoneticPr fontId="25"/>
  </si>
  <si>
    <t>2902030000</t>
    <phoneticPr fontId="25"/>
  </si>
  <si>
    <t>2901160000</t>
  </si>
  <si>
    <t>大学院充実費</t>
  </si>
  <si>
    <t>2901170000</t>
    <phoneticPr fontId="25"/>
  </si>
  <si>
    <t>学術研究振興資金</t>
  </si>
  <si>
    <t>2903090000</t>
    <phoneticPr fontId="25"/>
  </si>
  <si>
    <t>学会活動支援</t>
  </si>
  <si>
    <t>2903100000</t>
  </si>
  <si>
    <t>研究生経費</t>
  </si>
  <si>
    <t>高等学校</t>
    <rPh sb="0" eb="2">
      <t>コウトウ</t>
    </rPh>
    <rPh sb="2" eb="3">
      <t>チュウガク</t>
    </rPh>
    <rPh sb="3" eb="4">
      <t>コウ</t>
    </rPh>
    <phoneticPr fontId="26"/>
  </si>
  <si>
    <t>6102010000</t>
    <phoneticPr fontId="25"/>
  </si>
  <si>
    <t>中学校</t>
    <rPh sb="0" eb="3">
      <t>チュウガッコウ</t>
    </rPh>
    <phoneticPr fontId="26"/>
  </si>
  <si>
    <t>6202010000</t>
    <phoneticPr fontId="25"/>
  </si>
  <si>
    <t>中高共通</t>
    <rPh sb="0" eb="4">
      <t>チュウコウキョウツウ</t>
    </rPh>
    <phoneticPr fontId="25"/>
  </si>
  <si>
    <t>6302010000</t>
    <phoneticPr fontId="25"/>
  </si>
  <si>
    <t>大手前高等学校</t>
    <rPh sb="0" eb="3">
      <t>オオテマエ</t>
    </rPh>
    <rPh sb="3" eb="5">
      <t>コウトウ</t>
    </rPh>
    <rPh sb="5" eb="7">
      <t>ガッコウ</t>
    </rPh>
    <phoneticPr fontId="26"/>
  </si>
  <si>
    <t>7102010000</t>
    <phoneticPr fontId="25"/>
  </si>
  <si>
    <t>大手前中学校</t>
    <rPh sb="0" eb="3">
      <t>オオテマエ</t>
    </rPh>
    <rPh sb="3" eb="6">
      <t>チュウガッコウ</t>
    </rPh>
    <phoneticPr fontId="26"/>
  </si>
  <si>
    <t>7202010000</t>
    <phoneticPr fontId="25"/>
  </si>
  <si>
    <t>大手前中高共通</t>
    <rPh sb="0" eb="3">
      <t>オオテマエ</t>
    </rPh>
    <phoneticPr fontId="25"/>
  </si>
  <si>
    <t>7302010000</t>
    <phoneticPr fontId="25"/>
  </si>
  <si>
    <t>小学校</t>
    <rPh sb="0" eb="3">
      <t>ショウガッコウ</t>
    </rPh>
    <phoneticPr fontId="25"/>
  </si>
  <si>
    <t>8102010000</t>
    <phoneticPr fontId="25"/>
  </si>
  <si>
    <t>幼稚園</t>
    <rPh sb="0" eb="3">
      <t>ヨウチエン</t>
    </rPh>
    <phoneticPr fontId="25"/>
  </si>
  <si>
    <t>9102010000</t>
    <phoneticPr fontId="25"/>
  </si>
  <si>
    <t>経済個人研究費_松岡真由子</t>
  </si>
  <si>
    <t>経済個人研究費_日比伊奈穂</t>
  </si>
  <si>
    <t>経営個人研究費_大串恵太</t>
  </si>
  <si>
    <t>経営個人研究費_武田裕紀</t>
  </si>
  <si>
    <t>経営個人研究費_ｽﾐｻﾞｰｽ理恵</t>
  </si>
  <si>
    <t>地域個人研究費_湯浅麻里子</t>
  </si>
  <si>
    <t>地域個人研究費_三木浩平</t>
  </si>
  <si>
    <t>社会個人研究費_東田充司</t>
  </si>
  <si>
    <t>社会個人研究費_岩田聖子</t>
  </si>
  <si>
    <t>心理個人研究費_田上正範</t>
  </si>
  <si>
    <t>国際教養個人研究費_立堀尚子</t>
  </si>
  <si>
    <t>国際教養個人研究費_藤田龍一</t>
  </si>
  <si>
    <t>経済学部</t>
    <rPh sb="0" eb="2">
      <t>ケイザイ</t>
    </rPh>
    <rPh sb="2" eb="4">
      <t>ガクブ</t>
    </rPh>
    <phoneticPr fontId="1"/>
  </si>
  <si>
    <t>社会学部</t>
    <rPh sb="0" eb="2">
      <t>シャカイ</t>
    </rPh>
    <rPh sb="2" eb="4">
      <t>ガクブ</t>
    </rPh>
    <phoneticPr fontId="1"/>
  </si>
  <si>
    <t>経済個人研究費_多田さおり</t>
    <rPh sb="0" eb="2">
      <t>ケイザイ</t>
    </rPh>
    <phoneticPr fontId="7"/>
  </si>
  <si>
    <t>2903011561</t>
  </si>
  <si>
    <t>2903033064</t>
  </si>
  <si>
    <t>2903023622</t>
  </si>
  <si>
    <t>2903033974</t>
  </si>
  <si>
    <t>2903065468</t>
  </si>
  <si>
    <t>2903021562</t>
  </si>
  <si>
    <t>2903023237</t>
  </si>
  <si>
    <t>2903043893</t>
  </si>
  <si>
    <t>2903023996</t>
  </si>
  <si>
    <t>2903044024</t>
  </si>
  <si>
    <t>2903024097</t>
  </si>
  <si>
    <t>2903064098</t>
  </si>
  <si>
    <t>2903024031</t>
  </si>
  <si>
    <t>2903034079</t>
  </si>
  <si>
    <t>2903034084</t>
  </si>
  <si>
    <t>2903044021</t>
  </si>
  <si>
    <t>2903044073</t>
  </si>
  <si>
    <t>2903034080</t>
  </si>
  <si>
    <t>2903044090</t>
  </si>
  <si>
    <t>2903044091</t>
  </si>
  <si>
    <t>2903015462</t>
  </si>
  <si>
    <t>2903016031</t>
  </si>
  <si>
    <t>2903053692</t>
  </si>
  <si>
    <t>2903054086</t>
  </si>
  <si>
    <t>2903054088</t>
  </si>
  <si>
    <t>2903054089</t>
  </si>
  <si>
    <t>2903054119</t>
  </si>
  <si>
    <t>2903054120</t>
  </si>
  <si>
    <t>2903045065</t>
  </si>
  <si>
    <t>2903063066</t>
  </si>
  <si>
    <t>2903063500</t>
  </si>
  <si>
    <t>2903053757</t>
  </si>
  <si>
    <t>2903064034</t>
  </si>
  <si>
    <t>2903014081</t>
  </si>
  <si>
    <t>2903064082</t>
  </si>
  <si>
    <t>2903064083</t>
  </si>
  <si>
    <t>地域個人研究費_千葉英史</t>
    <rPh sb="0" eb="2">
      <t>チイキ</t>
    </rPh>
    <phoneticPr fontId="7"/>
  </si>
  <si>
    <t>社会個人研究費_ｲｰｺﾞﾙ･ｱｳﾒｲﾀﾞ</t>
    <phoneticPr fontId="7"/>
  </si>
  <si>
    <t>2903025992</t>
    <phoneticPr fontId="7"/>
  </si>
  <si>
    <t>2903013816</t>
    <phoneticPr fontId="7"/>
  </si>
  <si>
    <t>経済個人研究費_真銅正宏</t>
    <rPh sb="0" eb="2">
      <t>ケイザイ</t>
    </rPh>
    <phoneticPr fontId="7"/>
  </si>
  <si>
    <t>2903041358</t>
    <phoneticPr fontId="7"/>
  </si>
  <si>
    <t>2903011096</t>
    <phoneticPr fontId="7"/>
  </si>
  <si>
    <t>経済個人研究費_奥井克美</t>
    <rPh sb="8" eb="10">
      <t>オクイ</t>
    </rPh>
    <rPh sb="10" eb="12">
      <t>カツミ</t>
    </rPh>
    <phoneticPr fontId="7"/>
  </si>
  <si>
    <t>2903011266</t>
    <phoneticPr fontId="7"/>
  </si>
  <si>
    <t>経済個人研究費_橋本圭司</t>
    <rPh sb="8" eb="10">
      <t>ハシモト</t>
    </rPh>
    <rPh sb="10" eb="12">
      <t>ケイジ</t>
    </rPh>
    <phoneticPr fontId="7"/>
  </si>
  <si>
    <t>2903011035</t>
    <phoneticPr fontId="7"/>
  </si>
  <si>
    <t>経済個人研究費_松本直樹</t>
    <rPh sb="8" eb="10">
      <t>マツモト</t>
    </rPh>
    <rPh sb="10" eb="12">
      <t>ナオキ</t>
    </rPh>
    <phoneticPr fontId="7"/>
  </si>
  <si>
    <t>2903011129</t>
    <phoneticPr fontId="7"/>
  </si>
  <si>
    <t>経済個人研究費_村上亨</t>
    <rPh sb="8" eb="10">
      <t>ムラカミ</t>
    </rPh>
    <rPh sb="10" eb="11">
      <t>トオル</t>
    </rPh>
    <phoneticPr fontId="7"/>
  </si>
  <si>
    <t>2903011113</t>
    <phoneticPr fontId="7"/>
  </si>
  <si>
    <t>経済個人研究費_四塚朋子</t>
    <rPh sb="8" eb="10">
      <t>ヨツヅカ</t>
    </rPh>
    <rPh sb="10" eb="12">
      <t>トモコ</t>
    </rPh>
    <phoneticPr fontId="7"/>
  </si>
  <si>
    <t>2903011137</t>
    <phoneticPr fontId="7"/>
  </si>
  <si>
    <t>経済個人研究費_杤尾真一</t>
    <rPh sb="8" eb="10">
      <t>トチオ</t>
    </rPh>
    <rPh sb="10" eb="12">
      <t>シンイチ</t>
    </rPh>
    <phoneticPr fontId="7"/>
  </si>
  <si>
    <t>2903011267</t>
    <phoneticPr fontId="7"/>
  </si>
  <si>
    <t>経済個人研究費_内藤雄太</t>
    <rPh sb="8" eb="10">
      <t>ナイトウ</t>
    </rPh>
    <rPh sb="10" eb="12">
      <t>ユウタ</t>
    </rPh>
    <phoneticPr fontId="7"/>
  </si>
  <si>
    <t>2903011265</t>
  </si>
  <si>
    <t>経済個人研究費_村田美希</t>
    <rPh sb="8" eb="10">
      <t>ムラタ</t>
    </rPh>
    <rPh sb="10" eb="12">
      <t>ミキ</t>
    </rPh>
    <phoneticPr fontId="7"/>
  </si>
  <si>
    <t>大学共通</t>
    <rPh sb="0" eb="2">
      <t>ダイガク</t>
    </rPh>
    <rPh sb="2" eb="4">
      <t>キョウツウ</t>
    </rPh>
    <phoneticPr fontId="1"/>
  </si>
  <si>
    <t>2901140000</t>
    <phoneticPr fontId="7"/>
  </si>
  <si>
    <t>委託研究費</t>
    <rPh sb="0" eb="2">
      <t>イタク</t>
    </rPh>
    <phoneticPr fontId="7"/>
  </si>
  <si>
    <t>2901150000</t>
    <phoneticPr fontId="7"/>
  </si>
  <si>
    <t>学外共同研究</t>
    <rPh sb="0" eb="2">
      <t>ガクガイ</t>
    </rPh>
    <rPh sb="2" eb="4">
      <t>キョウドウ</t>
    </rPh>
    <rPh sb="4" eb="6">
      <t>ケンキュウ</t>
    </rPh>
    <phoneticPr fontId="7"/>
  </si>
  <si>
    <t>全学部研究経費共通</t>
    <rPh sb="0" eb="3">
      <t>ゼンガクブ</t>
    </rPh>
    <rPh sb="3" eb="5">
      <t>ケンキュウ</t>
    </rPh>
    <rPh sb="5" eb="7">
      <t>ケイヒ</t>
    </rPh>
    <rPh sb="7" eb="9">
      <t>キョウツウ</t>
    </rPh>
    <phoneticPr fontId="7"/>
  </si>
  <si>
    <t>2901180000</t>
    <phoneticPr fontId="7"/>
  </si>
  <si>
    <t>若手研究者奨励費</t>
    <phoneticPr fontId="7"/>
  </si>
  <si>
    <t>PJ型共同研究奨励費</t>
    <phoneticPr fontId="7"/>
  </si>
  <si>
    <t>部門コード/業務コード</t>
    <rPh sb="0" eb="2">
      <t>ブモン</t>
    </rPh>
    <rPh sb="6" eb="8">
      <t>ギョウム</t>
    </rPh>
    <phoneticPr fontId="7"/>
  </si>
  <si>
    <t>申請理由及び使用目的：</t>
    <phoneticPr fontId="7"/>
  </si>
  <si>
    <t>本人</t>
    <rPh sb="0" eb="2">
      <t>ホンニン</t>
    </rPh>
    <phoneticPr fontId="7"/>
  </si>
  <si>
    <t>学友会費</t>
    <rPh sb="0" eb="3">
      <t>ガクユウカイ</t>
    </rPh>
    <rPh sb="3" eb="4">
      <t>ヒ</t>
    </rPh>
    <phoneticPr fontId="7"/>
  </si>
  <si>
    <t>本人</t>
    <rPh sb="0" eb="2">
      <t>ホンニン</t>
    </rPh>
    <phoneticPr fontId="7"/>
  </si>
  <si>
    <t>普通</t>
    <rPh sb="0" eb="2">
      <t>フツウ</t>
    </rPh>
    <phoneticPr fontId="7"/>
  </si>
  <si>
    <t>〇〇〇部</t>
    <rPh sb="3" eb="4">
      <t>ブ</t>
    </rPh>
    <phoneticPr fontId="7"/>
  </si>
  <si>
    <t>住所又は所在地</t>
    <phoneticPr fontId="7"/>
  </si>
  <si>
    <t>　　　　　　　　　　　　　　　　　　　　　　　　　　　㊞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</si>
</sst>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#&quot;円&quot;"/>
    <numFmt numFmtId="178" formatCode="#,###"/>
    <numFmt numFmtId="179" formatCode="0_ "/>
  </numFmts>
  <fonts count="29">
    <font>
      <sz val="10"/>
      <name val="ＭＳ Ｐ明朝"/>
      <family val="1"/>
      <charset val="128"/>
    </font>
    <font>
      <sz val="10.5"/>
      <name val="Century"/>
      <family val="1"/>
    </font>
    <font>
      <sz val="18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Century"/>
      <family val="1"/>
    </font>
    <font>
      <u/>
      <sz val="10.5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/>
    <xf numFmtId="38" fontId="24" fillId="0" borderId="0" applyFont="0" applyFill="0" applyBorder="0" applyAlignment="0" applyProtection="0"/>
  </cellStyleXfs>
  <cellXfs count="324">
    <xf numFmtId="0" fontId="0" fillId="0" borderId="0" xfId="0"/>
    <xf numFmtId="49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0" fillId="0" borderId="0" xfId="0" applyNumberFormat="1" applyBorder="1"/>
    <xf numFmtId="179" fontId="14" fillId="0" borderId="40" xfId="0" applyNumberFormat="1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49" fontId="14" fillId="0" borderId="26" xfId="0" applyNumberFormat="1" applyFont="1" applyFill="1" applyBorder="1" applyAlignment="1">
      <alignment horizontal="center" vertical="center" shrinkToFit="1"/>
    </xf>
    <xf numFmtId="0" fontId="14" fillId="0" borderId="40" xfId="0" applyNumberFormat="1" applyFont="1" applyFill="1" applyBorder="1" applyAlignment="1">
      <alignment horizontal="left" vertical="center" indent="1" shrinkToFit="1"/>
    </xf>
    <xf numFmtId="179" fontId="14" fillId="0" borderId="18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49" fontId="14" fillId="0" borderId="87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left" vertical="center" indent="1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28" fillId="0" borderId="87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indent="1"/>
    </xf>
    <xf numFmtId="49" fontId="28" fillId="0" borderId="87" xfId="0" applyNumberFormat="1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left" vertical="center" indent="1" shrinkToFit="1"/>
    </xf>
    <xf numFmtId="179" fontId="14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left" vertical="center" indent="1" shrinkToFit="1"/>
    </xf>
    <xf numFmtId="179" fontId="14" fillId="0" borderId="11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49" fontId="14" fillId="0" borderId="88" xfId="0" applyNumberFormat="1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left" vertical="center" inden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Protection="1">
      <protection locked="0"/>
    </xf>
    <xf numFmtId="0" fontId="9" fillId="3" borderId="22" xfId="0" applyFont="1" applyFill="1" applyBorder="1" applyProtection="1"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Protection="1">
      <protection locked="0"/>
    </xf>
    <xf numFmtId="0" fontId="9" fillId="3" borderId="25" xfId="0" applyFont="1" applyFill="1" applyBorder="1" applyProtection="1">
      <protection locked="0"/>
    </xf>
    <xf numFmtId="0" fontId="3" fillId="3" borderId="48" xfId="0" applyFont="1" applyFill="1" applyBorder="1" applyAlignment="1" applyProtection="1">
      <alignment horizontal="left" vertical="center" wrapText="1" indent="1"/>
      <protection locked="0"/>
    </xf>
    <xf numFmtId="0" fontId="0" fillId="3" borderId="49" xfId="0" applyFill="1" applyBorder="1" applyAlignment="1" applyProtection="1">
      <alignment horizontal="left" vertical="center" wrapText="1" indent="1"/>
      <protection locked="0"/>
    </xf>
    <xf numFmtId="0" fontId="0" fillId="3" borderId="50" xfId="0" applyFill="1" applyBorder="1" applyAlignment="1" applyProtection="1">
      <alignment horizontal="left" vertical="center" wrapText="1" indent="1"/>
      <protection locked="0"/>
    </xf>
    <xf numFmtId="0" fontId="3" fillId="3" borderId="54" xfId="0" applyFont="1" applyFill="1" applyBorder="1" applyAlignment="1" applyProtection="1">
      <alignment horizontal="left" vertical="center" wrapText="1" indent="1"/>
      <protection locked="0"/>
    </xf>
    <xf numFmtId="0" fontId="3" fillId="3" borderId="55" xfId="0" applyFont="1" applyFill="1" applyBorder="1" applyAlignment="1" applyProtection="1">
      <alignment horizontal="left" vertical="center" wrapText="1" indent="1"/>
      <protection locked="0"/>
    </xf>
    <xf numFmtId="0" fontId="3" fillId="3" borderId="62" xfId="0" applyFont="1" applyFill="1" applyBorder="1" applyAlignment="1" applyProtection="1">
      <alignment horizontal="left" vertical="center" wrapText="1" indent="1"/>
      <protection locked="0"/>
    </xf>
    <xf numFmtId="0" fontId="3" fillId="3" borderId="63" xfId="0" applyFont="1" applyFill="1" applyBorder="1" applyAlignment="1" applyProtection="1">
      <alignment horizontal="left" vertical="center" wrapText="1" indent="1"/>
      <protection locked="0"/>
    </xf>
    <xf numFmtId="0" fontId="3" fillId="3" borderId="54" xfId="0" applyFont="1" applyFill="1" applyBorder="1" applyAlignment="1" applyProtection="1">
      <alignment horizontal="left" wrapText="1" indent="1"/>
      <protection locked="0"/>
    </xf>
    <xf numFmtId="0" fontId="3" fillId="3" borderId="56" xfId="0" applyFont="1" applyFill="1" applyBorder="1" applyAlignment="1" applyProtection="1">
      <alignment horizontal="left" wrapText="1" indent="1"/>
      <protection locked="0"/>
    </xf>
    <xf numFmtId="177" fontId="3" fillId="3" borderId="77" xfId="0" applyNumberFormat="1" applyFont="1" applyFill="1" applyBorder="1" applyAlignment="1" applyProtection="1">
      <alignment horizontal="right" vertical="center" wrapText="1"/>
      <protection locked="0"/>
    </xf>
    <xf numFmtId="177" fontId="4" fillId="3" borderId="78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1" xfId="0" applyFont="1" applyFill="1" applyBorder="1" applyAlignment="1" applyProtection="1">
      <alignment horizontal="left" vertical="center" wrapText="1" indent="1"/>
      <protection locked="0"/>
    </xf>
    <xf numFmtId="0" fontId="3" fillId="3" borderId="42" xfId="0" applyFont="1" applyFill="1" applyBorder="1" applyAlignment="1" applyProtection="1">
      <alignment horizontal="left" vertical="center" wrapText="1" indent="1"/>
      <protection locked="0"/>
    </xf>
    <xf numFmtId="178" fontId="3" fillId="3" borderId="17" xfId="0" applyNumberFormat="1" applyFont="1" applyFill="1" applyBorder="1" applyAlignment="1" applyProtection="1">
      <alignment horizontal="justify" vertical="center" wrapText="1"/>
      <protection locked="0"/>
    </xf>
    <xf numFmtId="178" fontId="3" fillId="3" borderId="68" xfId="0" applyNumberFormat="1" applyFont="1" applyFill="1" applyBorder="1" applyAlignment="1" applyProtection="1">
      <alignment horizontal="justify" vertical="center" wrapText="1"/>
      <protection locked="0"/>
    </xf>
    <xf numFmtId="0" fontId="6" fillId="3" borderId="12" xfId="0" applyFont="1" applyFill="1" applyBorder="1" applyAlignment="1" applyProtection="1">
      <alignment horizontal="left" vertical="center" indent="1" shrinkToFit="1"/>
      <protection locked="0"/>
    </xf>
    <xf numFmtId="0" fontId="1" fillId="3" borderId="12" xfId="0" applyFont="1" applyFill="1" applyBorder="1" applyAlignment="1" applyProtection="1">
      <alignment horizontal="left" vertical="center" indent="1" shrinkToFit="1"/>
      <protection locked="0"/>
    </xf>
    <xf numFmtId="0" fontId="1" fillId="3" borderId="33" xfId="0" applyFont="1" applyFill="1" applyBorder="1" applyAlignment="1" applyProtection="1">
      <alignment horizontal="left" vertical="center" inden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indent="1" shrinkToFit="1"/>
      <protection locked="0"/>
    </xf>
    <xf numFmtId="0" fontId="0" fillId="3" borderId="10" xfId="0" applyFill="1" applyBorder="1" applyAlignment="1" applyProtection="1">
      <alignment horizontal="left" vertical="center" indent="1" shrinkToFit="1"/>
      <protection locked="0"/>
    </xf>
    <xf numFmtId="0" fontId="0" fillId="3" borderId="20" xfId="0" applyFill="1" applyBorder="1" applyAlignment="1" applyProtection="1">
      <alignment horizontal="left" vertical="center" indent="1" shrinkToFit="1"/>
      <protection locked="0"/>
    </xf>
    <xf numFmtId="177" fontId="16" fillId="2" borderId="3" xfId="0" applyNumberFormat="1" applyFont="1" applyFill="1" applyBorder="1" applyAlignment="1" applyProtection="1">
      <alignment horizontal="right" vertical="center" wrapText="1"/>
    </xf>
    <xf numFmtId="177" fontId="16" fillId="2" borderId="58" xfId="0" applyNumberFormat="1" applyFont="1" applyFill="1" applyBorder="1" applyAlignment="1" applyProtection="1">
      <alignment horizontal="right" vertical="center" wrapText="1"/>
    </xf>
    <xf numFmtId="177" fontId="16" fillId="2" borderId="5" xfId="0" applyNumberFormat="1" applyFont="1" applyFill="1" applyBorder="1" applyAlignment="1" applyProtection="1">
      <alignment horizontal="right" vertical="center" wrapText="1"/>
    </xf>
    <xf numFmtId="177" fontId="16" fillId="2" borderId="24" xfId="0" applyNumberFormat="1" applyFont="1" applyFill="1" applyBorder="1" applyAlignment="1" applyProtection="1">
      <alignment horizontal="right" vertical="center" wrapText="1"/>
    </xf>
    <xf numFmtId="177" fontId="16" fillId="2" borderId="6" xfId="0" applyNumberFormat="1" applyFont="1" applyFill="1" applyBorder="1" applyAlignment="1" applyProtection="1">
      <alignment horizontal="right" vertical="center" wrapText="1"/>
    </xf>
    <xf numFmtId="177" fontId="16" fillId="2" borderId="15" xfId="0" applyNumberFormat="1" applyFont="1" applyFill="1" applyBorder="1" applyAlignment="1" applyProtection="1">
      <alignment horizontal="right" vertical="center" wrapText="1"/>
    </xf>
    <xf numFmtId="177" fontId="16" fillId="2" borderId="34" xfId="0" applyNumberFormat="1" applyFont="1" applyFill="1" applyBorder="1" applyAlignment="1" applyProtection="1">
      <alignment horizontal="right" vertical="center" wrapText="1"/>
    </xf>
    <xf numFmtId="177" fontId="16" fillId="2" borderId="0" xfId="0" applyNumberFormat="1" applyFont="1" applyFill="1" applyBorder="1" applyAlignment="1" applyProtection="1">
      <alignment horizontal="right" vertical="center" wrapText="1"/>
    </xf>
    <xf numFmtId="177" fontId="16" fillId="2" borderId="70" xfId="0" applyNumberFormat="1" applyFont="1" applyFill="1" applyBorder="1" applyAlignment="1" applyProtection="1">
      <alignment horizontal="right" vertical="center" wrapText="1"/>
    </xf>
    <xf numFmtId="177" fontId="16" fillId="2" borderId="7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right" vertical="center"/>
    </xf>
    <xf numFmtId="0" fontId="0" fillId="0" borderId="0" xfId="0" applyProtection="1"/>
    <xf numFmtId="49" fontId="0" fillId="0" borderId="0" xfId="0" applyNumberFormat="1" applyBorder="1" applyProtection="1"/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0" xfId="0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distributed" vertical="center" wrapText="1"/>
    </xf>
    <xf numFmtId="0" fontId="0" fillId="0" borderId="40" xfId="0" applyBorder="1" applyAlignment="1" applyProtection="1">
      <alignment horizontal="distributed" vertical="center"/>
    </xf>
    <xf numFmtId="31" fontId="1" fillId="0" borderId="28" xfId="0" applyNumberFormat="1" applyFont="1" applyBorder="1" applyAlignment="1" applyProtection="1">
      <alignment horizontal="distributed" vertical="center" wrapText="1" indent="2"/>
    </xf>
    <xf numFmtId="0" fontId="0" fillId="0" borderId="28" xfId="0" applyBorder="1" applyAlignment="1" applyProtection="1">
      <alignment horizontal="distributed" vertical="center" indent="2"/>
    </xf>
    <xf numFmtId="0" fontId="0" fillId="0" borderId="47" xfId="0" applyBorder="1" applyAlignment="1" applyProtection="1">
      <alignment horizontal="distributed" vertical="center" indent="2"/>
    </xf>
    <xf numFmtId="0" fontId="3" fillId="0" borderId="4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distributed" vertical="center" wrapText="1"/>
    </xf>
    <xf numFmtId="0" fontId="0" fillId="0" borderId="11" xfId="0" applyBorder="1" applyAlignment="1" applyProtection="1">
      <alignment horizontal="distributed" vertical="center"/>
    </xf>
    <xf numFmtId="0" fontId="3" fillId="0" borderId="89" xfId="0" applyFont="1" applyFill="1" applyBorder="1" applyAlignment="1" applyProtection="1">
      <alignment horizontal="center" vertical="center"/>
    </xf>
    <xf numFmtId="0" fontId="3" fillId="0" borderId="9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distributed" vertical="center" wrapText="1"/>
    </xf>
    <xf numFmtId="0" fontId="0" fillId="0" borderId="10" xfId="0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wrapText="1"/>
    </xf>
    <xf numFmtId="0" fontId="3" fillId="0" borderId="46" xfId="0" applyFont="1" applyBorder="1" applyAlignment="1" applyProtection="1">
      <alignment horizontal="justify" vertical="center" wrapText="1"/>
    </xf>
    <xf numFmtId="0" fontId="3" fillId="0" borderId="28" xfId="0" applyFont="1" applyBorder="1" applyAlignment="1" applyProtection="1">
      <alignment horizontal="justify" vertical="center" wrapText="1"/>
    </xf>
    <xf numFmtId="0" fontId="3" fillId="0" borderId="47" xfId="0" applyFont="1" applyBorder="1" applyAlignment="1" applyProtection="1">
      <alignment horizontal="justify" vertical="center" wrapText="1"/>
    </xf>
    <xf numFmtId="0" fontId="3" fillId="0" borderId="52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distributed" wrapText="1"/>
    </xf>
    <xf numFmtId="0" fontId="0" fillId="0" borderId="7" xfId="0" applyBorder="1" applyAlignment="1" applyProtection="1">
      <alignment horizontal="distributed" wrapText="1"/>
    </xf>
    <xf numFmtId="0" fontId="3" fillId="0" borderId="7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5" fillId="0" borderId="54" xfId="0" applyFont="1" applyBorder="1" applyAlignment="1" applyProtection="1">
      <alignment horizontal="justify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" fillId="0" borderId="73" xfId="0" applyFont="1" applyBorder="1" applyAlignment="1" applyProtection="1">
      <alignment vertical="center" wrapText="1"/>
    </xf>
    <xf numFmtId="0" fontId="6" fillId="0" borderId="74" xfId="0" applyFont="1" applyFill="1" applyBorder="1" applyAlignment="1" applyProtection="1">
      <alignment horizontal="center" vertical="center" wrapText="1"/>
    </xf>
    <xf numFmtId="0" fontId="0" fillId="0" borderId="74" xfId="0" applyFill="1" applyBorder="1" applyAlignment="1" applyProtection="1">
      <alignment horizontal="center" vertical="center" wrapText="1"/>
    </xf>
    <xf numFmtId="0" fontId="0" fillId="0" borderId="75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0" fillId="0" borderId="76" xfId="0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178" fontId="6" fillId="0" borderId="16" xfId="0" applyNumberFormat="1" applyFont="1" applyBorder="1" applyAlignment="1" applyProtection="1">
      <alignment horizontal="center" vertical="center" wrapText="1"/>
    </xf>
    <xf numFmtId="178" fontId="1" fillId="0" borderId="17" xfId="0" applyNumberFormat="1" applyFont="1" applyBorder="1" applyAlignment="1" applyProtection="1">
      <alignment horizontal="center" vertical="center" wrapText="1"/>
    </xf>
    <xf numFmtId="177" fontId="3" fillId="0" borderId="79" xfId="0" applyNumberFormat="1" applyFont="1" applyBorder="1" applyAlignment="1" applyProtection="1">
      <alignment horizontal="right" vertical="center" wrapText="1"/>
    </xf>
    <xf numFmtId="177" fontId="3" fillId="0" borderId="80" xfId="0" applyNumberFormat="1" applyFont="1" applyBorder="1" applyAlignment="1" applyProtection="1">
      <alignment horizontal="right" vertical="center" wrapText="1"/>
    </xf>
    <xf numFmtId="0" fontId="17" fillId="0" borderId="64" xfId="0" applyFont="1" applyBorder="1" applyAlignment="1" applyProtection="1">
      <alignment horizontal="center" vertical="center" wrapText="1"/>
    </xf>
    <xf numFmtId="0" fontId="17" fillId="0" borderId="5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77" fontId="3" fillId="0" borderId="86" xfId="0" applyNumberFormat="1" applyFont="1" applyBorder="1" applyAlignment="1" applyProtection="1">
      <alignment horizontal="right" vertical="center" shrinkToFi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177" fontId="3" fillId="0" borderId="36" xfId="0" applyNumberFormat="1" applyFont="1" applyBorder="1" applyAlignment="1" applyProtection="1">
      <alignment horizontal="right" vertical="center" wrapText="1"/>
    </xf>
    <xf numFmtId="177" fontId="3" fillId="0" borderId="19" xfId="0" applyNumberFormat="1" applyFont="1" applyBorder="1" applyAlignment="1" applyProtection="1">
      <alignment horizontal="right" vertical="center" wrapText="1"/>
    </xf>
    <xf numFmtId="177" fontId="3" fillId="0" borderId="21" xfId="0" applyNumberFormat="1" applyFont="1" applyBorder="1" applyAlignment="1" applyProtection="1">
      <alignment horizontal="right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76" fontId="3" fillId="0" borderId="14" xfId="0" applyNumberFormat="1" applyFont="1" applyBorder="1" applyAlignment="1" applyProtection="1">
      <alignment horizontal="center" vertical="center" wrapText="1"/>
    </xf>
    <xf numFmtId="0" fontId="0" fillId="0" borderId="15" xfId="0" applyBorder="1" applyProtection="1"/>
    <xf numFmtId="0" fontId="0" fillId="0" borderId="38" xfId="0" applyBorder="1" applyProtection="1"/>
    <xf numFmtId="0" fontId="0" fillId="0" borderId="2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255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77" fontId="3" fillId="0" borderId="12" xfId="0" applyNumberFormat="1" applyFont="1" applyBorder="1" applyAlignment="1" applyProtection="1">
      <alignment horizontal="center" vertical="center" wrapText="1"/>
    </xf>
    <xf numFmtId="177" fontId="0" fillId="0" borderId="12" xfId="0" applyNumberFormat="1" applyBorder="1" applyAlignment="1" applyProtection="1">
      <alignment horizontal="center" vertical="center" wrapText="1"/>
    </xf>
    <xf numFmtId="177" fontId="0" fillId="0" borderId="59" xfId="0" applyNumberForma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77" fontId="3" fillId="0" borderId="17" xfId="0" applyNumberFormat="1" applyFont="1" applyBorder="1" applyAlignment="1" applyProtection="1">
      <alignment horizontal="center" vertical="center" wrapText="1"/>
    </xf>
    <xf numFmtId="177" fontId="0" fillId="0" borderId="17" xfId="0" applyNumberFormat="1" applyBorder="1" applyAlignment="1" applyProtection="1">
      <alignment horizontal="center" vertical="center" wrapText="1"/>
    </xf>
    <xf numFmtId="177" fontId="0" fillId="0" borderId="60" xfId="0" applyNumberForma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textRotation="255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77" fontId="3" fillId="0" borderId="0" xfId="0" applyNumberFormat="1" applyFont="1" applyBorder="1" applyAlignment="1" applyProtection="1">
      <alignment horizontal="right" vertical="center" wrapText="1"/>
    </xf>
    <xf numFmtId="177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wrapText="1"/>
    </xf>
    <xf numFmtId="0" fontId="3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/>
    <xf numFmtId="0" fontId="1" fillId="0" borderId="1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top" wrapText="1"/>
    </xf>
    <xf numFmtId="0" fontId="1" fillId="0" borderId="6" xfId="0" applyFont="1" applyBorder="1" applyAlignment="1" applyProtection="1">
      <alignment horizontal="justify" vertical="top" wrapText="1"/>
    </xf>
    <xf numFmtId="0" fontId="0" fillId="0" borderId="15" xfId="0" applyBorder="1" applyAlignment="1" applyProtection="1"/>
    <xf numFmtId="0" fontId="1" fillId="0" borderId="15" xfId="0" applyFont="1" applyBorder="1" applyAlignment="1" applyProtection="1">
      <alignment horizontal="justify" vertical="top" wrapText="1"/>
    </xf>
    <xf numFmtId="0" fontId="0" fillId="0" borderId="38" xfId="0" applyBorder="1" applyProtection="1"/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3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Protection="1"/>
    <xf numFmtId="0" fontId="9" fillId="0" borderId="22" xfId="0" applyFont="1" applyBorder="1" applyProtection="1"/>
    <xf numFmtId="0" fontId="1" fillId="0" borderId="8" xfId="0" applyFont="1" applyBorder="1" applyAlignment="1" applyProtection="1">
      <alignment horizontal="center" vertical="center" wrapText="1"/>
    </xf>
    <xf numFmtId="0" fontId="3" fillId="0" borderId="91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</xf>
    <xf numFmtId="0" fontId="9" fillId="0" borderId="10" xfId="0" applyFont="1" applyBorder="1" applyProtection="1"/>
    <xf numFmtId="0" fontId="9" fillId="0" borderId="25" xfId="0" applyFont="1" applyBorder="1" applyProtection="1"/>
    <xf numFmtId="0" fontId="1" fillId="0" borderId="9" xfId="0" applyFont="1" applyBorder="1" applyAlignment="1" applyProtection="1">
      <alignment horizontal="center" vertical="center" wrapText="1"/>
    </xf>
    <xf numFmtId="178" fontId="3" fillId="0" borderId="48" xfId="0" applyNumberFormat="1" applyFont="1" applyBorder="1" applyAlignment="1" applyProtection="1">
      <alignment horizontal="left" vertical="center" wrapText="1" indent="1"/>
    </xf>
    <xf numFmtId="178" fontId="0" fillId="0" borderId="49" xfId="0" applyNumberFormat="1" applyBorder="1" applyAlignment="1" applyProtection="1">
      <alignment horizontal="left" vertical="center" wrapText="1" indent="1"/>
    </xf>
    <xf numFmtId="178" fontId="0" fillId="0" borderId="50" xfId="0" applyNumberFormat="1" applyBorder="1" applyAlignment="1" applyProtection="1">
      <alignment horizontal="left" vertical="center" wrapText="1" indent="1"/>
    </xf>
    <xf numFmtId="178" fontId="3" fillId="0" borderId="35" xfId="0" applyNumberFormat="1" applyFont="1" applyBorder="1" applyAlignment="1" applyProtection="1">
      <alignment horizontal="left" vertical="center" wrapText="1" indent="1"/>
    </xf>
    <xf numFmtId="178" fontId="3" fillId="0" borderId="24" xfId="0" applyNumberFormat="1" applyFont="1" applyBorder="1" applyAlignment="1" applyProtection="1">
      <alignment horizontal="left" vertical="center" wrapText="1" indent="1"/>
    </xf>
    <xf numFmtId="178" fontId="3" fillId="0" borderId="0" xfId="0" applyNumberFormat="1" applyFont="1" applyBorder="1" applyAlignment="1" applyProtection="1">
      <alignment horizontal="left" vertical="center" wrapText="1" indent="1"/>
    </xf>
    <xf numFmtId="178" fontId="3" fillId="0" borderId="51" xfId="0" applyNumberFormat="1" applyFont="1" applyBorder="1" applyAlignment="1" applyProtection="1">
      <alignment horizontal="left" vertical="center" wrapText="1" indent="1"/>
    </xf>
    <xf numFmtId="178" fontId="3" fillId="0" borderId="54" xfId="0" applyNumberFormat="1" applyFont="1" applyBorder="1" applyAlignment="1" applyProtection="1">
      <alignment horizontal="left" vertical="center" wrapText="1" indent="1"/>
    </xf>
    <xf numFmtId="178" fontId="3" fillId="0" borderId="55" xfId="0" applyNumberFormat="1" applyFont="1" applyBorder="1" applyAlignment="1" applyProtection="1">
      <alignment horizontal="left" vertical="center" wrapText="1" indent="1"/>
    </xf>
    <xf numFmtId="178" fontId="3" fillId="0" borderId="54" xfId="0" applyNumberFormat="1" applyFont="1" applyBorder="1" applyAlignment="1" applyProtection="1">
      <alignment horizontal="left" wrapText="1" indent="1"/>
    </xf>
    <xf numFmtId="178" fontId="3" fillId="0" borderId="56" xfId="0" applyNumberFormat="1" applyFont="1" applyBorder="1" applyAlignment="1" applyProtection="1">
      <alignment horizontal="left" wrapText="1" indent="1"/>
    </xf>
    <xf numFmtId="0" fontId="3" fillId="0" borderId="56" xfId="0" applyFont="1" applyBorder="1" applyAlignment="1" applyProtection="1">
      <alignment horizontal="center" wrapText="1"/>
    </xf>
    <xf numFmtId="0" fontId="3" fillId="0" borderId="57" xfId="0" applyFont="1" applyBorder="1" applyAlignment="1" applyProtection="1">
      <alignment horizontal="center" wrapText="1"/>
    </xf>
    <xf numFmtId="178" fontId="3" fillId="0" borderId="41" xfId="0" applyNumberFormat="1" applyFont="1" applyBorder="1" applyAlignment="1" applyProtection="1">
      <alignment horizontal="left" vertical="center" wrapText="1" indent="1"/>
    </xf>
    <xf numFmtId="178" fontId="3" fillId="0" borderId="42" xfId="0" applyNumberFormat="1" applyFont="1" applyBorder="1" applyAlignment="1" applyProtection="1">
      <alignment horizontal="left" vertical="center" wrapText="1" indent="1"/>
    </xf>
    <xf numFmtId="176" fontId="3" fillId="0" borderId="42" xfId="0" applyNumberFormat="1" applyFont="1" applyBorder="1" applyAlignment="1" applyProtection="1">
      <alignment horizontal="center" vertical="center" wrapText="1"/>
    </xf>
    <xf numFmtId="176" fontId="3" fillId="0" borderId="43" xfId="0" applyNumberFormat="1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6" fillId="0" borderId="74" xfId="0" applyFont="1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83" xfId="0" applyFont="1" applyBorder="1" applyAlignment="1" applyProtection="1">
      <alignment horizontal="center" vertical="center" wrapText="1"/>
    </xf>
    <xf numFmtId="178" fontId="3" fillId="0" borderId="17" xfId="0" applyNumberFormat="1" applyFont="1" applyBorder="1" applyAlignment="1" applyProtection="1">
      <alignment horizontal="justify" vertical="center" wrapText="1"/>
    </xf>
    <xf numFmtId="178" fontId="3" fillId="0" borderId="68" xfId="0" applyNumberFormat="1" applyFont="1" applyBorder="1" applyAlignment="1" applyProtection="1">
      <alignment horizontal="justify" vertical="center" wrapText="1"/>
    </xf>
    <xf numFmtId="177" fontId="3" fillId="0" borderId="6" xfId="0" applyNumberFormat="1" applyFont="1" applyFill="1" applyBorder="1" applyAlignment="1" applyProtection="1">
      <alignment horizontal="right" vertical="center" wrapText="1"/>
    </xf>
    <xf numFmtId="177" fontId="4" fillId="0" borderId="82" xfId="0" applyNumberFormat="1" applyFont="1" applyFill="1" applyBorder="1" applyAlignment="1" applyProtection="1">
      <alignment horizontal="right" vertical="center" wrapText="1"/>
    </xf>
    <xf numFmtId="177" fontId="3" fillId="0" borderId="14" xfId="0" applyNumberFormat="1" applyFont="1" applyBorder="1" applyAlignment="1" applyProtection="1">
      <alignment horizontal="right" vertical="center" wrapText="1"/>
    </xf>
    <xf numFmtId="177" fontId="3" fillId="0" borderId="83" xfId="0" applyNumberFormat="1" applyFont="1" applyBorder="1" applyAlignment="1" applyProtection="1">
      <alignment horizontal="right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176" fontId="0" fillId="0" borderId="15" xfId="0" applyNumberFormat="1" applyBorder="1" applyProtection="1"/>
    <xf numFmtId="176" fontId="0" fillId="0" borderId="38" xfId="0" applyNumberFormat="1" applyBorder="1" applyProtection="1"/>
    <xf numFmtId="0" fontId="3" fillId="0" borderId="2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78" fontId="6" fillId="0" borderId="12" xfId="0" applyNumberFormat="1" applyFont="1" applyBorder="1" applyAlignment="1" applyProtection="1">
      <alignment horizontal="left" vertical="center" indent="1" shrinkToFit="1"/>
    </xf>
    <xf numFmtId="178" fontId="1" fillId="0" borderId="12" xfId="0" applyNumberFormat="1" applyFont="1" applyBorder="1" applyAlignment="1" applyProtection="1">
      <alignment horizontal="left" vertical="center" indent="1" shrinkToFit="1"/>
    </xf>
    <xf numFmtId="178" fontId="1" fillId="0" borderId="33" xfId="0" applyNumberFormat="1" applyFont="1" applyBorder="1" applyAlignment="1" applyProtection="1">
      <alignment horizontal="left" vertical="center" indent="1" shrinkToFit="1"/>
    </xf>
    <xf numFmtId="178" fontId="5" fillId="0" borderId="13" xfId="0" applyNumberFormat="1" applyFont="1" applyBorder="1" applyAlignment="1" applyProtection="1">
      <alignment horizontal="center" vertical="center" wrapText="1"/>
    </xf>
    <xf numFmtId="178" fontId="0" fillId="0" borderId="10" xfId="0" applyNumberFormat="1" applyBorder="1" applyAlignment="1" applyProtection="1">
      <alignment horizontal="center" vertical="center" wrapText="1"/>
    </xf>
    <xf numFmtId="178" fontId="14" fillId="0" borderId="10" xfId="0" applyNumberFormat="1" applyFont="1" applyBorder="1" applyAlignment="1" applyProtection="1">
      <alignment horizontal="center" vertical="center" wrapText="1"/>
    </xf>
    <xf numFmtId="178" fontId="6" fillId="0" borderId="10" xfId="0" applyNumberFormat="1" applyFont="1" applyBorder="1" applyAlignment="1" applyProtection="1">
      <alignment horizontal="center" vertical="center" wrapText="1"/>
    </xf>
    <xf numFmtId="178" fontId="1" fillId="0" borderId="10" xfId="0" applyNumberFormat="1" applyFont="1" applyBorder="1" applyAlignment="1" applyProtection="1">
      <alignment horizontal="center" vertical="center" wrapText="1"/>
    </xf>
    <xf numFmtId="178" fontId="3" fillId="0" borderId="10" xfId="0" applyNumberFormat="1" applyFont="1" applyBorder="1" applyAlignment="1" applyProtection="1">
      <alignment horizontal="left" vertical="center" indent="1" shrinkToFit="1"/>
    </xf>
    <xf numFmtId="178" fontId="0" fillId="0" borderId="10" xfId="0" applyNumberFormat="1" applyBorder="1" applyAlignment="1" applyProtection="1">
      <alignment horizontal="left" vertical="center" indent="1" shrinkToFit="1"/>
    </xf>
    <xf numFmtId="178" fontId="0" fillId="0" borderId="20" xfId="0" applyNumberFormat="1" applyBorder="1" applyAlignment="1" applyProtection="1">
      <alignment horizontal="left" vertical="center" indent="1" shrinkToFi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78" fontId="6" fillId="0" borderId="45" xfId="0" applyNumberFormat="1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176" fontId="3" fillId="0" borderId="84" xfId="0" applyNumberFormat="1" applyFont="1" applyBorder="1" applyAlignment="1" applyProtection="1">
      <alignment horizontal="center" vertical="center" wrapText="1"/>
    </xf>
    <xf numFmtId="176" fontId="0" fillId="0" borderId="58" xfId="0" applyNumberFormat="1" applyBorder="1" applyProtection="1"/>
    <xf numFmtId="176" fontId="0" fillId="0" borderId="85" xfId="0" applyNumberFormat="1" applyBorder="1" applyProtection="1"/>
    <xf numFmtId="0" fontId="0" fillId="0" borderId="0" xfId="0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textRotation="255" wrapText="1"/>
    </xf>
    <xf numFmtId="0" fontId="1" fillId="0" borderId="0" xfId="0" applyFont="1" applyBorder="1" applyAlignment="1" applyProtection="1">
      <alignment horizontal="center" vertical="center" wrapText="1"/>
    </xf>
    <xf numFmtId="177" fontId="3" fillId="0" borderId="0" xfId="0" applyNumberFormat="1" applyFont="1" applyBorder="1" applyAlignment="1" applyProtection="1">
      <alignment horizontal="right" vertical="center" wrapText="1"/>
    </xf>
    <xf numFmtId="177" fontId="0" fillId="0" borderId="0" xfId="0" applyNumberForma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6" fillId="0" borderId="49" xfId="0" applyFont="1" applyBorder="1" applyAlignment="1" applyProtection="1">
      <alignment horizontal="justify" vertical="top" wrapText="1"/>
    </xf>
    <xf numFmtId="0" fontId="0" fillId="0" borderId="49" xfId="0" applyBorder="1" applyAlignment="1" applyProtection="1"/>
    <xf numFmtId="0" fontId="3" fillId="0" borderId="33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178" fontId="3" fillId="0" borderId="39" xfId="0" applyNumberFormat="1" applyFont="1" applyBorder="1" applyAlignment="1" applyProtection="1">
      <alignment horizontal="justify" vertical="center" wrapText="1"/>
    </xf>
    <xf numFmtId="177" fontId="3" fillId="0" borderId="72" xfId="0" applyNumberFormat="1" applyFont="1" applyFill="1" applyBorder="1" applyAlignment="1" applyProtection="1">
      <alignment horizontal="right" vertical="center" wrapText="1"/>
    </xf>
    <xf numFmtId="177" fontId="4" fillId="0" borderId="19" xfId="0" applyNumberFormat="1" applyFont="1" applyFill="1" applyBorder="1" applyAlignment="1" applyProtection="1">
      <alignment horizontal="right" vertical="center" wrapText="1"/>
    </xf>
    <xf numFmtId="177" fontId="3" fillId="0" borderId="22" xfId="0" applyNumberFormat="1" applyFont="1" applyBorder="1" applyAlignment="1" applyProtection="1">
      <alignment horizontal="right" vertical="center" wrapText="1"/>
    </xf>
    <xf numFmtId="177" fontId="3" fillId="0" borderId="8" xfId="0" applyNumberFormat="1" applyFont="1" applyBorder="1" applyAlignment="1" applyProtection="1">
      <alignment horizontal="right" vertical="center" wrapText="1"/>
    </xf>
    <xf numFmtId="0" fontId="4" fillId="0" borderId="61" xfId="0" applyFont="1" applyBorder="1" applyAlignment="1" applyProtection="1">
      <alignment horizontal="justify" vertical="center" wrapText="1"/>
    </xf>
    <xf numFmtId="0" fontId="0" fillId="0" borderId="61" xfId="0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3" fillId="3" borderId="90" xfId="0" applyFont="1" applyFill="1" applyBorder="1" applyAlignment="1" applyProtection="1">
      <alignment horizontal="center" vertical="center"/>
      <protection locked="0"/>
    </xf>
    <xf numFmtId="0" fontId="3" fillId="3" borderId="91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 indent="1"/>
      <protection locked="0"/>
    </xf>
    <xf numFmtId="0" fontId="3" fillId="3" borderId="24" xfId="0" applyFont="1" applyFill="1" applyBorder="1" applyAlignment="1" applyProtection="1">
      <alignment horizontal="left" vertical="center" wrapText="1" indent="1"/>
      <protection locked="0"/>
    </xf>
    <xf numFmtId="0" fontId="3" fillId="3" borderId="0" xfId="0" applyFont="1" applyFill="1" applyBorder="1" applyAlignment="1" applyProtection="1">
      <alignment horizontal="left" vertical="center" wrapText="1" indent="1"/>
      <protection locked="0"/>
    </xf>
    <xf numFmtId="0" fontId="3" fillId="3" borderId="51" xfId="0" applyFont="1" applyFill="1" applyBorder="1" applyAlignment="1" applyProtection="1">
      <alignment horizontal="left" vertical="center" wrapText="1" indent="1"/>
      <protection locked="0"/>
    </xf>
    <xf numFmtId="176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77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wrapText="1"/>
    </xf>
    <xf numFmtId="0" fontId="3" fillId="0" borderId="57" xfId="0" applyFont="1" applyFill="1" applyBorder="1" applyAlignment="1" applyProtection="1">
      <alignment horizont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6"/>
  <sheetViews>
    <sheetView tabSelected="1" zoomScaleNormal="100" workbookViewId="0">
      <selection activeCell="D1" sqref="D1"/>
    </sheetView>
  </sheetViews>
  <sheetFormatPr defaultColWidth="9.140625" defaultRowHeight="12"/>
  <cols>
    <col min="1" max="1" width="10.42578125" style="76" customWidth="1"/>
    <col min="2" max="2" width="4" style="76" customWidth="1"/>
    <col min="3" max="3" width="6.42578125" style="76" customWidth="1"/>
    <col min="4" max="4" width="9.42578125" style="76" customWidth="1"/>
    <col min="5" max="5" width="8.7109375" style="76" customWidth="1"/>
    <col min="6" max="6" width="7.7109375" style="76" customWidth="1"/>
    <col min="7" max="12" width="9.7109375" style="76" customWidth="1"/>
    <col min="13" max="13" width="10.7109375" style="76" customWidth="1"/>
    <col min="14" max="14" width="0" style="76" hidden="1" customWidth="1"/>
    <col min="15" max="15" width="9.140625" style="76"/>
    <col min="16" max="19" width="8.85546875" style="78"/>
    <col min="20" max="22" width="9.140625" style="79"/>
    <col min="23" max="16384" width="9.140625" style="76"/>
  </cols>
  <sheetData>
    <row r="1" spans="1:22" ht="33.75" customHeight="1">
      <c r="A1" s="74" t="s">
        <v>16</v>
      </c>
      <c r="B1" s="75"/>
      <c r="C1" s="75"/>
      <c r="M1" s="77" t="s">
        <v>22</v>
      </c>
    </row>
    <row r="2" spans="1:22" ht="33.75" customHeight="1">
      <c r="A2" s="80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2" ht="22.5" customHeight="1">
      <c r="A3" s="82" t="s">
        <v>447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2" ht="21.75" customHeight="1" thickBot="1">
      <c r="A4" s="84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22" ht="30" customHeight="1" thickBot="1">
      <c r="A5" s="86"/>
      <c r="B5" s="87"/>
      <c r="C5" s="88"/>
      <c r="D5" s="89"/>
      <c r="E5" s="90"/>
      <c r="F5" s="90"/>
      <c r="G5" s="90"/>
      <c r="H5" s="91" t="s">
        <v>0</v>
      </c>
      <c r="I5" s="92"/>
      <c r="J5" s="93">
        <f ca="1">TODAY()</f>
        <v>44186</v>
      </c>
      <c r="K5" s="94"/>
      <c r="L5" s="94"/>
      <c r="M5" s="95"/>
    </row>
    <row r="6" spans="1:22" ht="30" customHeight="1">
      <c r="A6" s="96" t="s">
        <v>650</v>
      </c>
      <c r="B6" s="97"/>
      <c r="C6" s="97"/>
      <c r="D6" s="97"/>
      <c r="E6" s="97"/>
      <c r="F6" s="97"/>
      <c r="G6" s="97"/>
      <c r="H6" s="98" t="s">
        <v>448</v>
      </c>
      <c r="I6" s="99"/>
      <c r="J6" s="33"/>
      <c r="K6" s="34"/>
      <c r="L6" s="35"/>
      <c r="M6" s="309" t="s">
        <v>1</v>
      </c>
    </row>
    <row r="7" spans="1:22" ht="30" customHeight="1" thickBot="1">
      <c r="A7" s="100" t="s">
        <v>653</v>
      </c>
      <c r="B7" s="101"/>
      <c r="C7" s="311" t="s">
        <v>656</v>
      </c>
      <c r="D7" s="311"/>
      <c r="E7" s="311"/>
      <c r="F7" s="311"/>
      <c r="G7" s="312"/>
      <c r="H7" s="102" t="s">
        <v>14</v>
      </c>
      <c r="I7" s="103"/>
      <c r="J7" s="36"/>
      <c r="K7" s="37"/>
      <c r="L7" s="38"/>
      <c r="M7" s="310" t="s">
        <v>1</v>
      </c>
    </row>
    <row r="8" spans="1:22" ht="20.25" customHeight="1" thickBot="1">
      <c r="A8" s="104"/>
      <c r="B8" s="104"/>
      <c r="C8" s="104"/>
      <c r="D8" s="104"/>
    </row>
    <row r="9" spans="1:22" ht="25.5" customHeight="1">
      <c r="A9" s="105" t="s">
        <v>651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</row>
    <row r="10" spans="1:22" ht="25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22" ht="25.5" customHeight="1">
      <c r="A11" s="313"/>
      <c r="B11" s="314"/>
      <c r="C11" s="314"/>
      <c r="D11" s="314"/>
      <c r="E11" s="315"/>
      <c r="F11" s="315"/>
      <c r="G11" s="315"/>
      <c r="H11" s="315"/>
      <c r="I11" s="315"/>
      <c r="J11" s="315"/>
      <c r="K11" s="315"/>
      <c r="L11" s="315"/>
      <c r="M11" s="316"/>
    </row>
    <row r="12" spans="1:22" ht="19.5" customHeight="1">
      <c r="A12" s="108" t="s">
        <v>24</v>
      </c>
      <c r="B12" s="109"/>
      <c r="C12" s="110" t="s">
        <v>39</v>
      </c>
      <c r="D12" s="110"/>
      <c r="E12" s="42"/>
      <c r="F12" s="42"/>
      <c r="G12" s="42"/>
      <c r="H12" s="42"/>
      <c r="I12" s="42"/>
      <c r="J12" s="42"/>
      <c r="K12" s="42"/>
      <c r="L12" s="42"/>
      <c r="M12" s="43"/>
    </row>
    <row r="13" spans="1:22" ht="30" customHeight="1">
      <c r="A13" s="111"/>
      <c r="B13" s="112"/>
      <c r="C13" s="113" t="s">
        <v>657</v>
      </c>
      <c r="D13" s="114"/>
      <c r="E13" s="44"/>
      <c r="F13" s="44"/>
      <c r="G13" s="44"/>
      <c r="H13" s="44"/>
      <c r="I13" s="44"/>
      <c r="J13" s="44"/>
      <c r="K13" s="44"/>
      <c r="L13" s="44"/>
      <c r="M13" s="45"/>
    </row>
    <row r="14" spans="1:22" ht="15" customHeight="1">
      <c r="A14" s="111"/>
      <c r="B14" s="112"/>
      <c r="C14" s="115" t="s">
        <v>5</v>
      </c>
      <c r="D14" s="115"/>
      <c r="E14" s="46"/>
      <c r="F14" s="46"/>
      <c r="G14" s="46"/>
      <c r="H14" s="46"/>
      <c r="I14" s="46"/>
      <c r="J14" s="46"/>
      <c r="K14" s="47"/>
      <c r="L14" s="322" t="s">
        <v>17</v>
      </c>
      <c r="M14" s="323"/>
    </row>
    <row r="15" spans="1:22" ht="30" customHeight="1">
      <c r="A15" s="111"/>
      <c r="B15" s="112"/>
      <c r="C15" s="113" t="s">
        <v>7</v>
      </c>
      <c r="D15" s="114"/>
      <c r="E15" s="50"/>
      <c r="F15" s="50"/>
      <c r="G15" s="50"/>
      <c r="H15" s="50"/>
      <c r="I15" s="50"/>
      <c r="J15" s="50"/>
      <c r="K15" s="51"/>
      <c r="L15" s="317"/>
      <c r="M15" s="318"/>
    </row>
    <row r="16" spans="1:22" s="128" customFormat="1" ht="30" customHeight="1">
      <c r="A16" s="116" t="s">
        <v>28</v>
      </c>
      <c r="B16" s="117"/>
      <c r="C16" s="118" t="s">
        <v>29</v>
      </c>
      <c r="D16" s="119"/>
      <c r="E16" s="120"/>
      <c r="F16" s="121"/>
      <c r="G16" s="121"/>
      <c r="H16" s="122" t="s">
        <v>30</v>
      </c>
      <c r="I16" s="123"/>
      <c r="J16" s="124"/>
      <c r="K16" s="125"/>
      <c r="L16" s="126"/>
      <c r="M16" s="127"/>
      <c r="T16" s="129"/>
      <c r="U16" s="129"/>
      <c r="V16" s="129"/>
    </row>
    <row r="17" spans="1:22" s="128" customFormat="1" ht="25.5" customHeight="1">
      <c r="A17" s="130" t="s">
        <v>18</v>
      </c>
      <c r="B17" s="131"/>
      <c r="C17" s="131" t="s">
        <v>15</v>
      </c>
      <c r="D17" s="131"/>
      <c r="E17" s="131"/>
      <c r="F17" s="131"/>
      <c r="G17" s="131"/>
      <c r="H17" s="131"/>
      <c r="I17" s="132"/>
      <c r="J17" s="133" t="s">
        <v>35</v>
      </c>
      <c r="K17" s="134"/>
      <c r="L17" s="132" t="s">
        <v>8</v>
      </c>
      <c r="M17" s="135"/>
      <c r="T17" s="129"/>
      <c r="U17" s="129"/>
      <c r="V17" s="129"/>
    </row>
    <row r="18" spans="1:22" s="128" customFormat="1" ht="30" customHeight="1">
      <c r="A18" s="136"/>
      <c r="B18" s="137"/>
      <c r="C18" s="52"/>
      <c r="D18" s="52"/>
      <c r="E18" s="52"/>
      <c r="F18" s="52"/>
      <c r="G18" s="52"/>
      <c r="H18" s="52"/>
      <c r="I18" s="53"/>
      <c r="J18" s="48"/>
      <c r="K18" s="49"/>
      <c r="L18" s="138">
        <f>ROUNDDOWN(M19*0.1021,0)</f>
        <v>0</v>
      </c>
      <c r="M18" s="139"/>
      <c r="T18" s="129"/>
      <c r="U18" s="129"/>
      <c r="V18" s="129"/>
    </row>
    <row r="19" spans="1:22" s="128" customFormat="1" ht="25.5" customHeight="1">
      <c r="A19" s="140" t="s">
        <v>40</v>
      </c>
      <c r="B19" s="141"/>
      <c r="C19" s="141"/>
      <c r="D19" s="141"/>
      <c r="E19" s="141"/>
      <c r="F19" s="141"/>
      <c r="G19" s="141"/>
      <c r="H19" s="141"/>
      <c r="I19" s="141"/>
      <c r="J19" s="64">
        <f>J18-L18</f>
        <v>0</v>
      </c>
      <c r="K19" s="65"/>
      <c r="L19" s="142" t="s">
        <v>25</v>
      </c>
      <c r="M19" s="143">
        <f>ROUND(J18/1.1,0)</f>
        <v>0</v>
      </c>
      <c r="T19" s="129"/>
      <c r="U19" s="129"/>
      <c r="V19" s="129"/>
    </row>
    <row r="20" spans="1:22" s="128" customFormat="1" ht="25.5" customHeight="1">
      <c r="A20" s="144"/>
      <c r="B20" s="145"/>
      <c r="C20" s="145"/>
      <c r="D20" s="145"/>
      <c r="E20" s="145"/>
      <c r="F20" s="145"/>
      <c r="G20" s="145"/>
      <c r="H20" s="145"/>
      <c r="I20" s="145"/>
      <c r="J20" s="66"/>
      <c r="K20" s="67"/>
      <c r="L20" s="146" t="s">
        <v>26</v>
      </c>
      <c r="M20" s="147">
        <f>J18-M19</f>
        <v>0</v>
      </c>
      <c r="N20" s="148">
        <f>ROUNDDOWN($M$19*0.1021,0)</f>
        <v>0</v>
      </c>
      <c r="O20" s="149"/>
      <c r="T20" s="129"/>
      <c r="U20" s="129"/>
      <c r="V20" s="129"/>
    </row>
    <row r="21" spans="1:22" s="128" customFormat="1" ht="30" customHeight="1">
      <c r="A21" s="150" t="s">
        <v>2</v>
      </c>
      <c r="B21" s="151"/>
      <c r="C21" s="152"/>
      <c r="D21" s="153"/>
      <c r="E21" s="153"/>
      <c r="F21" s="153"/>
      <c r="G21" s="153"/>
      <c r="H21" s="153"/>
      <c r="I21" s="154"/>
      <c r="J21" s="151"/>
      <c r="K21" s="155"/>
      <c r="L21" s="156"/>
      <c r="M21" s="157"/>
      <c r="T21" s="129"/>
      <c r="U21" s="129"/>
      <c r="V21" s="129"/>
    </row>
    <row r="22" spans="1:22" s="128" customFormat="1" ht="18" customHeight="1">
      <c r="A22" s="130" t="s">
        <v>38</v>
      </c>
      <c r="B22" s="158"/>
      <c r="C22" s="158"/>
      <c r="D22" s="131" t="s">
        <v>19</v>
      </c>
      <c r="E22" s="158"/>
      <c r="F22" s="159" t="s">
        <v>27</v>
      </c>
      <c r="G22" s="131" t="s">
        <v>9</v>
      </c>
      <c r="H22" s="131"/>
      <c r="I22" s="160" t="s">
        <v>10</v>
      </c>
      <c r="J22" s="161" t="s">
        <v>5</v>
      </c>
      <c r="K22" s="54"/>
      <c r="L22" s="55"/>
      <c r="M22" s="56"/>
      <c r="T22" s="129"/>
      <c r="U22" s="129"/>
      <c r="V22" s="129"/>
    </row>
    <row r="23" spans="1:22" s="128" customFormat="1" ht="30" customHeight="1" thickBot="1">
      <c r="A23" s="57"/>
      <c r="B23" s="319"/>
      <c r="C23" s="319"/>
      <c r="D23" s="58"/>
      <c r="E23" s="319"/>
      <c r="F23" s="32" t="s">
        <v>655</v>
      </c>
      <c r="G23" s="59"/>
      <c r="H23" s="60"/>
      <c r="I23" s="162" t="s">
        <v>654</v>
      </c>
      <c r="J23" s="163" t="s">
        <v>11</v>
      </c>
      <c r="K23" s="61"/>
      <c r="L23" s="62"/>
      <c r="M23" s="63"/>
      <c r="T23" s="129"/>
      <c r="U23" s="129"/>
      <c r="V23" s="129"/>
    </row>
    <row r="24" spans="1:22" s="128" customFormat="1" ht="20.100000000000001" customHeight="1">
      <c r="A24" s="164"/>
      <c r="B24" s="165" t="s">
        <v>3</v>
      </c>
      <c r="C24" s="166"/>
      <c r="D24" s="131">
        <v>48011460</v>
      </c>
      <c r="E24" s="131"/>
      <c r="F24" s="167" t="s">
        <v>54</v>
      </c>
      <c r="G24" s="168"/>
      <c r="H24" s="169"/>
      <c r="I24" s="170" t="s">
        <v>37</v>
      </c>
      <c r="J24" s="171"/>
      <c r="K24" s="171"/>
      <c r="L24" s="171"/>
      <c r="M24" s="172"/>
      <c r="T24" s="129"/>
      <c r="U24" s="129"/>
      <c r="V24" s="129"/>
    </row>
    <row r="25" spans="1:22" s="128" customFormat="1" ht="20.100000000000001" customHeight="1">
      <c r="A25" s="164"/>
      <c r="B25" s="165"/>
      <c r="C25" s="166"/>
      <c r="D25" s="173">
        <v>48011420</v>
      </c>
      <c r="E25" s="173"/>
      <c r="F25" s="174" t="s">
        <v>55</v>
      </c>
      <c r="G25" s="175"/>
      <c r="H25" s="176"/>
      <c r="I25" s="177"/>
      <c r="J25" s="178"/>
      <c r="K25" s="178"/>
      <c r="L25" s="178"/>
      <c r="M25" s="179"/>
      <c r="T25" s="129"/>
      <c r="U25" s="129"/>
      <c r="V25" s="129"/>
    </row>
    <row r="26" spans="1:22" s="128" customFormat="1" ht="20.100000000000001" customHeight="1">
      <c r="A26" s="164"/>
      <c r="B26" s="180" t="s">
        <v>21</v>
      </c>
      <c r="C26" s="181"/>
      <c r="D26" s="131">
        <v>20140001</v>
      </c>
      <c r="E26" s="131"/>
      <c r="F26" s="167" t="s">
        <v>56</v>
      </c>
      <c r="G26" s="168"/>
      <c r="H26" s="169"/>
      <c r="I26" s="182" t="s">
        <v>31</v>
      </c>
      <c r="J26" s="183"/>
      <c r="K26" s="183"/>
      <c r="L26" s="183"/>
      <c r="M26" s="184"/>
      <c r="T26" s="129"/>
      <c r="U26" s="129"/>
      <c r="V26" s="129"/>
    </row>
    <row r="27" spans="1:22" s="128" customFormat="1" ht="20.100000000000001" customHeight="1">
      <c r="A27" s="164"/>
      <c r="B27" s="185"/>
      <c r="C27" s="155"/>
      <c r="D27" s="173">
        <v>20140031</v>
      </c>
      <c r="E27" s="173"/>
      <c r="F27" s="174" t="s">
        <v>57</v>
      </c>
      <c r="G27" s="175"/>
      <c r="H27" s="176"/>
      <c r="I27" s="186"/>
      <c r="J27" s="187"/>
      <c r="K27" s="187"/>
      <c r="L27" s="187"/>
      <c r="M27" s="188"/>
      <c r="T27" s="129"/>
      <c r="U27" s="129"/>
      <c r="V27" s="129"/>
    </row>
    <row r="28" spans="1:22" s="128" customFormat="1" ht="6.75" customHeight="1">
      <c r="A28" s="189"/>
      <c r="B28" s="190"/>
      <c r="C28" s="190"/>
      <c r="D28" s="191"/>
      <c r="E28" s="191"/>
      <c r="F28" s="192"/>
      <c r="G28" s="193"/>
      <c r="H28" s="193"/>
      <c r="I28" s="194"/>
      <c r="J28" s="194"/>
      <c r="K28" s="194"/>
      <c r="L28" s="194"/>
      <c r="M28" s="194"/>
      <c r="T28" s="129"/>
      <c r="U28" s="129"/>
      <c r="V28" s="129"/>
    </row>
    <row r="29" spans="1:22" ht="33.75" customHeight="1">
      <c r="A29" s="80" t="s">
        <v>43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22" s="128" customFormat="1" ht="24.95" customHeight="1">
      <c r="A30" s="195" t="s">
        <v>44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T30" s="129"/>
      <c r="U30" s="129"/>
      <c r="V30" s="129"/>
    </row>
    <row r="31" spans="1:22" s="128" customFormat="1" ht="31.5" customHeight="1">
      <c r="A31" s="321" t="s">
        <v>45</v>
      </c>
      <c r="B31" s="321"/>
      <c r="C31" s="321"/>
      <c r="D31" s="321"/>
      <c r="E31" s="321"/>
      <c r="F31" s="320" t="s">
        <v>658</v>
      </c>
      <c r="G31" s="320"/>
      <c r="H31" s="320"/>
      <c r="I31" s="320"/>
      <c r="J31" s="320"/>
      <c r="K31" s="320"/>
      <c r="L31" s="320"/>
      <c r="M31" s="320"/>
      <c r="T31" s="129"/>
      <c r="U31" s="129"/>
      <c r="V31" s="129"/>
    </row>
    <row r="32" spans="1:22" ht="17.25" customHeight="1">
      <c r="A32" s="104"/>
      <c r="B32" s="104"/>
      <c r="C32" s="104"/>
      <c r="D32" s="104"/>
      <c r="E32" s="104"/>
      <c r="F32" s="196" t="s">
        <v>46</v>
      </c>
      <c r="G32" s="196"/>
      <c r="H32" s="196"/>
      <c r="I32" s="196"/>
      <c r="J32" s="196"/>
      <c r="K32" s="196"/>
      <c r="L32" s="196"/>
      <c r="M32" s="196"/>
    </row>
    <row r="33" spans="1:13" ht="13.5">
      <c r="A33" s="197"/>
      <c r="B33" s="197"/>
      <c r="C33" s="197"/>
      <c r="D33" s="197"/>
      <c r="G33" s="198"/>
      <c r="J33" s="199" t="s">
        <v>12</v>
      </c>
      <c r="K33" s="200"/>
      <c r="L33" s="199" t="s">
        <v>13</v>
      </c>
      <c r="M33" s="200"/>
    </row>
    <row r="34" spans="1:13" ht="13.5">
      <c r="A34" s="197"/>
      <c r="B34" s="197"/>
      <c r="C34" s="197"/>
      <c r="D34" s="197"/>
      <c r="G34" s="104"/>
      <c r="J34" s="201"/>
      <c r="K34" s="200"/>
      <c r="L34" s="201"/>
      <c r="M34" s="200"/>
    </row>
    <row r="35" spans="1:13" ht="17.25" customHeight="1">
      <c r="A35" s="202" t="s">
        <v>20</v>
      </c>
      <c r="B35" s="203" t="s">
        <v>41</v>
      </c>
      <c r="C35" s="204"/>
      <c r="D35" s="204"/>
      <c r="E35" s="205"/>
      <c r="G35" s="104"/>
      <c r="J35" s="201"/>
      <c r="K35" s="200"/>
      <c r="L35" s="201"/>
      <c r="M35" s="200"/>
    </row>
    <row r="36" spans="1:13" ht="45" customHeight="1">
      <c r="A36" s="206"/>
      <c r="B36" s="207"/>
      <c r="C36" s="208"/>
      <c r="D36" s="209"/>
      <c r="E36" s="210"/>
      <c r="G36" s="104"/>
      <c r="J36" s="201"/>
      <c r="K36" s="200"/>
      <c r="L36" s="201"/>
      <c r="M36" s="200"/>
    </row>
    <row r="37" spans="1:13" ht="33.75" customHeight="1">
      <c r="A37" s="211"/>
      <c r="B37" s="212"/>
      <c r="C37" s="212"/>
      <c r="M37" s="77" t="s">
        <v>32</v>
      </c>
    </row>
    <row r="38" spans="1:13" ht="33.75" customHeight="1">
      <c r="A38" s="80" t="s">
        <v>23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22.5" customHeight="1">
      <c r="A39" s="82" t="s">
        <v>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21.75" customHeight="1" thickBot="1">
      <c r="A40" s="84" t="s">
        <v>49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30" customHeight="1" thickBot="1">
      <c r="A41" s="86"/>
      <c r="B41" s="87"/>
      <c r="C41" s="88"/>
      <c r="D41" s="89"/>
      <c r="E41" s="90"/>
      <c r="F41" s="90"/>
      <c r="G41" s="90"/>
      <c r="H41" s="91" t="s">
        <v>0</v>
      </c>
      <c r="I41" s="92"/>
      <c r="J41" s="93">
        <f ca="1">TODAY()</f>
        <v>44186</v>
      </c>
      <c r="K41" s="94"/>
      <c r="L41" s="94"/>
      <c r="M41" s="95"/>
    </row>
    <row r="42" spans="1:13" ht="30" customHeight="1">
      <c r="A42" s="96" t="s">
        <v>442</v>
      </c>
      <c r="B42" s="97"/>
      <c r="C42" s="97"/>
      <c r="D42" s="97"/>
      <c r="E42" s="97"/>
      <c r="F42" s="97"/>
      <c r="G42" s="97"/>
      <c r="H42" s="98" t="str">
        <f>H6</f>
        <v>予算執行責任者</v>
      </c>
      <c r="I42" s="99"/>
      <c r="J42" s="213">
        <f>$J$6</f>
        <v>0</v>
      </c>
      <c r="K42" s="214"/>
      <c r="L42" s="215"/>
      <c r="M42" s="216"/>
    </row>
    <row r="43" spans="1:13" ht="30" customHeight="1" thickBot="1">
      <c r="A43" s="100" t="str">
        <f>A7</f>
        <v>学友会費</v>
      </c>
      <c r="B43" s="101"/>
      <c r="C43" s="101" t="str">
        <f>C7</f>
        <v>〇〇〇部</v>
      </c>
      <c r="D43" s="101"/>
      <c r="E43" s="101"/>
      <c r="F43" s="101"/>
      <c r="G43" s="217"/>
      <c r="H43" s="102" t="s">
        <v>14</v>
      </c>
      <c r="I43" s="103"/>
      <c r="J43" s="218">
        <f>$J$7</f>
        <v>0</v>
      </c>
      <c r="K43" s="219"/>
      <c r="L43" s="220"/>
      <c r="M43" s="221"/>
    </row>
    <row r="44" spans="1:13" ht="20.25" customHeight="1" thickBot="1">
      <c r="A44" s="104"/>
      <c r="B44" s="104"/>
      <c r="C44" s="104"/>
      <c r="D44" s="104"/>
    </row>
    <row r="45" spans="1:13" ht="25.5" customHeight="1">
      <c r="A45" s="105" t="str">
        <f>A9</f>
        <v>申請理由及び使用目的：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</row>
    <row r="46" spans="1:13" ht="25.5" customHeight="1">
      <c r="A46" s="222">
        <f>A10</f>
        <v>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4"/>
    </row>
    <row r="47" spans="1:13" ht="25.5" customHeight="1">
      <c r="A47" s="225">
        <f>A11</f>
        <v>0</v>
      </c>
      <c r="B47" s="226"/>
      <c r="C47" s="226"/>
      <c r="D47" s="226"/>
      <c r="E47" s="227"/>
      <c r="F47" s="227"/>
      <c r="G47" s="227"/>
      <c r="H47" s="227"/>
      <c r="I47" s="227"/>
      <c r="J47" s="227"/>
      <c r="K47" s="227"/>
      <c r="L47" s="227"/>
      <c r="M47" s="228"/>
    </row>
    <row r="48" spans="1:13" ht="24.75" customHeight="1">
      <c r="A48" s="108" t="s">
        <v>24</v>
      </c>
      <c r="B48" s="109"/>
      <c r="C48" s="110" t="s">
        <v>39</v>
      </c>
      <c r="D48" s="110"/>
      <c r="E48" s="229">
        <f>E12</f>
        <v>0</v>
      </c>
      <c r="F48" s="229"/>
      <c r="G48" s="229"/>
      <c r="H48" s="229"/>
      <c r="I48" s="229"/>
      <c r="J48" s="229"/>
      <c r="K48" s="229"/>
      <c r="L48" s="229"/>
      <c r="M48" s="230"/>
    </row>
    <row r="49" spans="1:22" ht="30" customHeight="1">
      <c r="A49" s="111"/>
      <c r="B49" s="112"/>
      <c r="C49" s="113" t="s">
        <v>6</v>
      </c>
      <c r="D49" s="114"/>
      <c r="E49" s="229">
        <f>E13</f>
        <v>0</v>
      </c>
      <c r="F49" s="229"/>
      <c r="G49" s="229"/>
      <c r="H49" s="229"/>
      <c r="I49" s="229"/>
      <c r="J49" s="229"/>
      <c r="K49" s="229"/>
      <c r="L49" s="229"/>
      <c r="M49" s="230"/>
    </row>
    <row r="50" spans="1:22" ht="15" customHeight="1">
      <c r="A50" s="111"/>
      <c r="B50" s="112"/>
      <c r="C50" s="115" t="s">
        <v>5</v>
      </c>
      <c r="D50" s="115"/>
      <c r="E50" s="231">
        <f>E14</f>
        <v>0</v>
      </c>
      <c r="F50" s="231"/>
      <c r="G50" s="231"/>
      <c r="H50" s="231"/>
      <c r="I50" s="231"/>
      <c r="J50" s="231"/>
      <c r="K50" s="232"/>
      <c r="L50" s="233" t="s">
        <v>17</v>
      </c>
      <c r="M50" s="234"/>
    </row>
    <row r="51" spans="1:22" ht="30" customHeight="1">
      <c r="A51" s="111"/>
      <c r="B51" s="112"/>
      <c r="C51" s="113" t="s">
        <v>7</v>
      </c>
      <c r="D51" s="114"/>
      <c r="E51" s="235">
        <f>E15</f>
        <v>0</v>
      </c>
      <c r="F51" s="235"/>
      <c r="G51" s="235"/>
      <c r="H51" s="235"/>
      <c r="I51" s="235"/>
      <c r="J51" s="235"/>
      <c r="K51" s="236"/>
      <c r="L51" s="237" t="str">
        <f>IF(L15="","",L15)</f>
        <v/>
      </c>
      <c r="M51" s="238"/>
    </row>
    <row r="52" spans="1:22" s="128" customFormat="1" ht="30" customHeight="1">
      <c r="A52" s="116" t="s">
        <v>28</v>
      </c>
      <c r="B52" s="117"/>
      <c r="C52" s="118" t="s">
        <v>29</v>
      </c>
      <c r="D52" s="119"/>
      <c r="E52" s="118"/>
      <c r="F52" s="239"/>
      <c r="G52" s="239"/>
      <c r="H52" s="122" t="s">
        <v>30</v>
      </c>
      <c r="I52" s="123"/>
      <c r="J52" s="124"/>
      <c r="K52" s="240"/>
      <c r="L52" s="241"/>
      <c r="M52" s="242"/>
      <c r="T52" s="129"/>
      <c r="U52" s="129"/>
      <c r="V52" s="129"/>
    </row>
    <row r="53" spans="1:22" s="128" customFormat="1" ht="25.5" customHeight="1">
      <c r="A53" s="130" t="s">
        <v>18</v>
      </c>
      <c r="B53" s="131"/>
      <c r="C53" s="131" t="s">
        <v>15</v>
      </c>
      <c r="D53" s="131"/>
      <c r="E53" s="131"/>
      <c r="F53" s="131"/>
      <c r="G53" s="131"/>
      <c r="H53" s="131"/>
      <c r="I53" s="132"/>
      <c r="J53" s="166" t="s">
        <v>42</v>
      </c>
      <c r="K53" s="243"/>
      <c r="L53" s="244" t="s">
        <v>8</v>
      </c>
      <c r="M53" s="245"/>
      <c r="T53" s="129"/>
      <c r="U53" s="129"/>
      <c r="V53" s="129"/>
    </row>
    <row r="54" spans="1:22" s="128" customFormat="1" ht="30" customHeight="1">
      <c r="A54" s="136">
        <f>A18</f>
        <v>0</v>
      </c>
      <c r="B54" s="137"/>
      <c r="C54" s="246">
        <f>C18</f>
        <v>0</v>
      </c>
      <c r="D54" s="246"/>
      <c r="E54" s="246"/>
      <c r="F54" s="246"/>
      <c r="G54" s="246"/>
      <c r="H54" s="246"/>
      <c r="I54" s="247"/>
      <c r="J54" s="248">
        <f>J18</f>
        <v>0</v>
      </c>
      <c r="K54" s="249">
        <f>SUM(K52:K53)</f>
        <v>0</v>
      </c>
      <c r="L54" s="250">
        <f>L18</f>
        <v>0</v>
      </c>
      <c r="M54" s="251">
        <f>ROUNDDOWN(M51*0.1,0)</f>
        <v>0</v>
      </c>
      <c r="T54" s="129"/>
      <c r="U54" s="129"/>
      <c r="V54" s="129"/>
    </row>
    <row r="55" spans="1:22" s="128" customFormat="1" ht="25.5" customHeight="1">
      <c r="A55" s="252" t="s">
        <v>40</v>
      </c>
      <c r="B55" s="253"/>
      <c r="C55" s="253"/>
      <c r="D55" s="253"/>
      <c r="E55" s="253"/>
      <c r="F55" s="253"/>
      <c r="G55" s="253"/>
      <c r="H55" s="253"/>
      <c r="I55" s="253"/>
      <c r="J55" s="68">
        <f>J19</f>
        <v>0</v>
      </c>
      <c r="K55" s="69"/>
      <c r="L55" s="142" t="s">
        <v>25</v>
      </c>
      <c r="M55" s="143">
        <f>M19</f>
        <v>0</v>
      </c>
      <c r="T55" s="129"/>
      <c r="U55" s="129"/>
      <c r="V55" s="129"/>
    </row>
    <row r="56" spans="1:22" s="128" customFormat="1" ht="25.5" customHeight="1">
      <c r="A56" s="254"/>
      <c r="B56" s="255"/>
      <c r="C56" s="255"/>
      <c r="D56" s="255"/>
      <c r="E56" s="255"/>
      <c r="F56" s="255"/>
      <c r="G56" s="255"/>
      <c r="H56" s="255"/>
      <c r="I56" s="255"/>
      <c r="J56" s="68"/>
      <c r="K56" s="69"/>
      <c r="L56" s="146" t="s">
        <v>26</v>
      </c>
      <c r="M56" s="147">
        <f>M20</f>
        <v>0</v>
      </c>
      <c r="T56" s="129"/>
      <c r="U56" s="129"/>
      <c r="V56" s="129"/>
    </row>
    <row r="57" spans="1:22" s="128" customFormat="1" ht="30" customHeight="1">
      <c r="A57" s="150" t="s">
        <v>2</v>
      </c>
      <c r="B57" s="151"/>
      <c r="C57" s="152" t="str">
        <f>+IF(C21="","",C21)</f>
        <v/>
      </c>
      <c r="D57" s="256"/>
      <c r="E57" s="256"/>
      <c r="F57" s="256"/>
      <c r="G57" s="256"/>
      <c r="H57" s="256"/>
      <c r="I57" s="257"/>
      <c r="J57" s="151"/>
      <c r="K57" s="258"/>
      <c r="L57" s="258"/>
      <c r="M57" s="259"/>
      <c r="T57" s="129"/>
      <c r="U57" s="129"/>
      <c r="V57" s="129"/>
    </row>
    <row r="58" spans="1:22" s="128" customFormat="1" ht="18" customHeight="1">
      <c r="A58" s="130" t="s">
        <v>38</v>
      </c>
      <c r="B58" s="158"/>
      <c r="C58" s="158"/>
      <c r="D58" s="131" t="s">
        <v>19</v>
      </c>
      <c r="E58" s="158"/>
      <c r="F58" s="159" t="s">
        <v>27</v>
      </c>
      <c r="G58" s="131" t="s">
        <v>9</v>
      </c>
      <c r="H58" s="131"/>
      <c r="I58" s="160" t="s">
        <v>10</v>
      </c>
      <c r="J58" s="161" t="s">
        <v>5</v>
      </c>
      <c r="K58" s="260">
        <f>K22</f>
        <v>0</v>
      </c>
      <c r="L58" s="261"/>
      <c r="M58" s="262"/>
      <c r="T58" s="129"/>
      <c r="U58" s="129"/>
      <c r="V58" s="129"/>
    </row>
    <row r="59" spans="1:22" s="128" customFormat="1" ht="30" customHeight="1" thickBot="1">
      <c r="A59" s="263">
        <f>A23</f>
        <v>0</v>
      </c>
      <c r="B59" s="264"/>
      <c r="C59" s="264"/>
      <c r="D59" s="265">
        <f>D23</f>
        <v>0</v>
      </c>
      <c r="E59" s="264"/>
      <c r="F59" s="163" t="str">
        <f>F23</f>
        <v>普通</v>
      </c>
      <c r="G59" s="266">
        <f>G23</f>
        <v>0</v>
      </c>
      <c r="H59" s="267"/>
      <c r="I59" s="162" t="s">
        <v>652</v>
      </c>
      <c r="J59" s="163" t="s">
        <v>11</v>
      </c>
      <c r="K59" s="268">
        <f>K23</f>
        <v>0</v>
      </c>
      <c r="L59" s="269"/>
      <c r="M59" s="270"/>
      <c r="T59" s="129"/>
      <c r="U59" s="129"/>
      <c r="V59" s="129"/>
    </row>
    <row r="60" spans="1:22" s="128" customFormat="1" ht="30" customHeight="1">
      <c r="A60" s="164"/>
      <c r="B60" s="165" t="s">
        <v>3</v>
      </c>
      <c r="C60" s="166"/>
      <c r="D60" s="131">
        <v>48011460</v>
      </c>
      <c r="E60" s="131"/>
      <c r="F60" s="167" t="s">
        <v>54</v>
      </c>
      <c r="G60" s="168"/>
      <c r="H60" s="169"/>
      <c r="I60" s="170" t="s">
        <v>37</v>
      </c>
      <c r="J60" s="171"/>
      <c r="K60" s="171"/>
      <c r="L60" s="171"/>
      <c r="M60" s="271"/>
      <c r="T60" s="129"/>
      <c r="U60" s="129"/>
      <c r="V60" s="129"/>
    </row>
    <row r="61" spans="1:22" s="128" customFormat="1" ht="30" customHeight="1">
      <c r="A61" s="164"/>
      <c r="B61" s="165"/>
      <c r="C61" s="166"/>
      <c r="D61" s="173">
        <v>48011420</v>
      </c>
      <c r="E61" s="173"/>
      <c r="F61" s="174" t="s">
        <v>55</v>
      </c>
      <c r="G61" s="175"/>
      <c r="H61" s="176"/>
      <c r="I61" s="177"/>
      <c r="J61" s="178"/>
      <c r="K61" s="178"/>
      <c r="L61" s="178"/>
      <c r="M61" s="272"/>
      <c r="T61" s="129"/>
      <c r="U61" s="129"/>
      <c r="V61" s="129"/>
    </row>
    <row r="62" spans="1:22" s="128" customFormat="1" ht="30" customHeight="1">
      <c r="A62" s="164"/>
      <c r="B62" s="180" t="s">
        <v>21</v>
      </c>
      <c r="C62" s="181"/>
      <c r="D62" s="131">
        <v>20140001</v>
      </c>
      <c r="E62" s="131"/>
      <c r="F62" s="167" t="s">
        <v>56</v>
      </c>
      <c r="G62" s="168"/>
      <c r="H62" s="169"/>
      <c r="I62" s="182" t="s">
        <v>31</v>
      </c>
      <c r="J62" s="183"/>
      <c r="K62" s="183"/>
      <c r="L62" s="183"/>
      <c r="M62" s="273"/>
      <c r="T62" s="129"/>
      <c r="U62" s="129"/>
      <c r="V62" s="129"/>
    </row>
    <row r="63" spans="1:22" s="128" customFormat="1" ht="30" customHeight="1">
      <c r="A63" s="164"/>
      <c r="B63" s="185"/>
      <c r="C63" s="155"/>
      <c r="D63" s="173">
        <v>20140031</v>
      </c>
      <c r="E63" s="173"/>
      <c r="F63" s="174" t="s">
        <v>57</v>
      </c>
      <c r="G63" s="175"/>
      <c r="H63" s="176"/>
      <c r="I63" s="186"/>
      <c r="J63" s="187"/>
      <c r="K63" s="187"/>
      <c r="L63" s="187"/>
      <c r="M63" s="274"/>
      <c r="T63" s="129"/>
      <c r="U63" s="129"/>
      <c r="V63" s="129"/>
    </row>
    <row r="64" spans="1:22" ht="21.7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1:13" ht="13.5">
      <c r="A65" s="197"/>
      <c r="B65" s="197"/>
      <c r="C65" s="197"/>
      <c r="D65" s="197"/>
      <c r="G65" s="198"/>
      <c r="J65" s="275"/>
      <c r="K65" s="276"/>
      <c r="L65" s="199" t="s">
        <v>36</v>
      </c>
      <c r="M65" s="200"/>
    </row>
    <row r="66" spans="1:13" ht="13.5">
      <c r="A66" s="197"/>
      <c r="B66" s="197"/>
      <c r="C66" s="197"/>
      <c r="D66" s="197"/>
      <c r="G66" s="104"/>
      <c r="J66" s="277"/>
      <c r="K66" s="276"/>
      <c r="L66" s="201"/>
      <c r="M66" s="200"/>
    </row>
    <row r="67" spans="1:13" ht="17.25" customHeight="1">
      <c r="A67" s="278"/>
      <c r="B67" s="279"/>
      <c r="C67" s="81"/>
      <c r="D67" s="278"/>
      <c r="E67" s="280"/>
      <c r="G67" s="104"/>
      <c r="J67" s="277"/>
      <c r="K67" s="276"/>
      <c r="L67" s="201"/>
      <c r="M67" s="200"/>
    </row>
    <row r="68" spans="1:13" ht="45" customHeight="1">
      <c r="A68" s="197"/>
      <c r="B68" s="277"/>
      <c r="C68" s="276"/>
      <c r="D68" s="197"/>
      <c r="G68" s="104"/>
      <c r="J68" s="277"/>
      <c r="K68" s="276"/>
      <c r="L68" s="201"/>
      <c r="M68" s="200"/>
    </row>
    <row r="70" spans="1:13" ht="33.75" customHeight="1">
      <c r="A70" s="211"/>
      <c r="B70" s="211"/>
      <c r="C70" s="211"/>
      <c r="M70" s="77" t="s">
        <v>33</v>
      </c>
    </row>
    <row r="71" spans="1:13" ht="33.75" customHeight="1">
      <c r="A71" s="80" t="s">
        <v>23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22.5" customHeight="1">
      <c r="A72" s="82" t="s">
        <v>4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21.75" customHeight="1" thickBot="1">
      <c r="A73" s="84" t="s">
        <v>50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ht="30" customHeight="1" thickBot="1">
      <c r="A74" s="86"/>
      <c r="B74" s="87"/>
      <c r="C74" s="88"/>
      <c r="D74" s="89"/>
      <c r="E74" s="90"/>
      <c r="F74" s="90"/>
      <c r="G74" s="90"/>
      <c r="H74" s="91" t="s">
        <v>0</v>
      </c>
      <c r="I74" s="92"/>
      <c r="J74" s="93">
        <f ca="1">TODAY()</f>
        <v>44186</v>
      </c>
      <c r="K74" s="94"/>
      <c r="L74" s="94"/>
      <c r="M74" s="95"/>
    </row>
    <row r="75" spans="1:13" ht="30" customHeight="1">
      <c r="A75" s="96" t="s">
        <v>442</v>
      </c>
      <c r="B75" s="97"/>
      <c r="C75" s="97"/>
      <c r="D75" s="97"/>
      <c r="E75" s="97"/>
      <c r="F75" s="97"/>
      <c r="G75" s="97"/>
      <c r="H75" s="98" t="str">
        <f>H6</f>
        <v>予算執行責任者</v>
      </c>
      <c r="I75" s="99"/>
      <c r="J75" s="213">
        <f>$J$6</f>
        <v>0</v>
      </c>
      <c r="K75" s="214"/>
      <c r="L75" s="215"/>
      <c r="M75" s="216"/>
    </row>
    <row r="76" spans="1:13" ht="30" customHeight="1" thickBot="1">
      <c r="A76" s="100" t="s">
        <v>653</v>
      </c>
      <c r="B76" s="101"/>
      <c r="C76" s="101" t="str">
        <f>C7</f>
        <v>〇〇〇部</v>
      </c>
      <c r="D76" s="101"/>
      <c r="E76" s="101"/>
      <c r="F76" s="101"/>
      <c r="G76" s="217"/>
      <c r="H76" s="102" t="s">
        <v>14</v>
      </c>
      <c r="I76" s="103"/>
      <c r="J76" s="218">
        <f>$J$7</f>
        <v>0</v>
      </c>
      <c r="K76" s="219"/>
      <c r="L76" s="220"/>
      <c r="M76" s="221"/>
    </row>
    <row r="77" spans="1:13" ht="20.25" customHeight="1" thickBot="1">
      <c r="A77" s="104"/>
      <c r="B77" s="104"/>
      <c r="C77" s="104"/>
      <c r="D77" s="104"/>
    </row>
    <row r="78" spans="1:13" ht="25.5" customHeight="1">
      <c r="A78" s="105" t="str">
        <f>A45</f>
        <v>申請理由及び使用目的：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7"/>
    </row>
    <row r="79" spans="1:13" ht="25.5" customHeight="1">
      <c r="A79" s="222">
        <f>A46</f>
        <v>0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4"/>
    </row>
    <row r="80" spans="1:13" ht="25.5" customHeight="1">
      <c r="A80" s="225">
        <f>A47</f>
        <v>0</v>
      </c>
      <c r="B80" s="226"/>
      <c r="C80" s="226"/>
      <c r="D80" s="226"/>
      <c r="E80" s="227"/>
      <c r="F80" s="227"/>
      <c r="G80" s="227"/>
      <c r="H80" s="227"/>
      <c r="I80" s="227"/>
      <c r="J80" s="227"/>
      <c r="K80" s="227"/>
      <c r="L80" s="227"/>
      <c r="M80" s="228"/>
    </row>
    <row r="81" spans="1:22" ht="22.5" customHeight="1">
      <c r="A81" s="108" t="s">
        <v>24</v>
      </c>
      <c r="B81" s="109"/>
      <c r="C81" s="110" t="s">
        <v>39</v>
      </c>
      <c r="D81" s="110"/>
      <c r="E81" s="229">
        <f>E48</f>
        <v>0</v>
      </c>
      <c r="F81" s="229"/>
      <c r="G81" s="229"/>
      <c r="H81" s="229"/>
      <c r="I81" s="229"/>
      <c r="J81" s="229"/>
      <c r="K81" s="229"/>
      <c r="L81" s="229"/>
      <c r="M81" s="230"/>
    </row>
    <row r="82" spans="1:22" ht="30" customHeight="1">
      <c r="A82" s="111"/>
      <c r="B82" s="112"/>
      <c r="C82" s="113" t="s">
        <v>6</v>
      </c>
      <c r="D82" s="114"/>
      <c r="E82" s="229">
        <f>E49</f>
        <v>0</v>
      </c>
      <c r="F82" s="229"/>
      <c r="G82" s="229"/>
      <c r="H82" s="229"/>
      <c r="I82" s="229"/>
      <c r="J82" s="229"/>
      <c r="K82" s="229"/>
      <c r="L82" s="229"/>
      <c r="M82" s="230"/>
    </row>
    <row r="83" spans="1:22" ht="15" customHeight="1">
      <c r="A83" s="111"/>
      <c r="B83" s="112"/>
      <c r="C83" s="115" t="s">
        <v>5</v>
      </c>
      <c r="D83" s="115"/>
      <c r="E83" s="231">
        <f>E50</f>
        <v>0</v>
      </c>
      <c r="F83" s="231"/>
      <c r="G83" s="231"/>
      <c r="H83" s="231"/>
      <c r="I83" s="231"/>
      <c r="J83" s="231"/>
      <c r="K83" s="232"/>
      <c r="L83" s="233" t="s">
        <v>17</v>
      </c>
      <c r="M83" s="234"/>
    </row>
    <row r="84" spans="1:22" ht="30" customHeight="1">
      <c r="A84" s="111"/>
      <c r="B84" s="112"/>
      <c r="C84" s="113" t="s">
        <v>7</v>
      </c>
      <c r="D84" s="114"/>
      <c r="E84" s="235">
        <f>E51</f>
        <v>0</v>
      </c>
      <c r="F84" s="235"/>
      <c r="G84" s="235"/>
      <c r="H84" s="235"/>
      <c r="I84" s="235"/>
      <c r="J84" s="235"/>
      <c r="K84" s="236"/>
      <c r="L84" s="237" t="str">
        <f>L51</f>
        <v/>
      </c>
      <c r="M84" s="238"/>
    </row>
    <row r="85" spans="1:22" s="128" customFormat="1" ht="30" customHeight="1">
      <c r="A85" s="116" t="s">
        <v>28</v>
      </c>
      <c r="B85" s="117"/>
      <c r="C85" s="118" t="s">
        <v>29</v>
      </c>
      <c r="D85" s="119"/>
      <c r="E85" s="281">
        <f>E16</f>
        <v>0</v>
      </c>
      <c r="F85" s="239"/>
      <c r="G85" s="239"/>
      <c r="H85" s="122" t="s">
        <v>30</v>
      </c>
      <c r="I85" s="123"/>
      <c r="J85" s="124"/>
      <c r="K85" s="240"/>
      <c r="L85" s="241"/>
      <c r="M85" s="242"/>
      <c r="T85" s="129"/>
      <c r="U85" s="129"/>
      <c r="V85" s="129"/>
    </row>
    <row r="86" spans="1:22" s="128" customFormat="1" ht="25.5" customHeight="1">
      <c r="A86" s="130" t="s">
        <v>18</v>
      </c>
      <c r="B86" s="131"/>
      <c r="C86" s="131" t="s">
        <v>15</v>
      </c>
      <c r="D86" s="131"/>
      <c r="E86" s="131"/>
      <c r="F86" s="131"/>
      <c r="G86" s="131"/>
      <c r="H86" s="131"/>
      <c r="I86" s="132"/>
      <c r="J86" s="166" t="s">
        <v>42</v>
      </c>
      <c r="K86" s="243"/>
      <c r="L86" s="244" t="s">
        <v>8</v>
      </c>
      <c r="M86" s="245"/>
      <c r="T86" s="129"/>
      <c r="U86" s="129"/>
      <c r="V86" s="129"/>
    </row>
    <row r="87" spans="1:22" s="128" customFormat="1" ht="30" customHeight="1">
      <c r="A87" s="136">
        <f>A54</f>
        <v>0</v>
      </c>
      <c r="B87" s="137"/>
      <c r="C87" s="246">
        <f>C18</f>
        <v>0</v>
      </c>
      <c r="D87" s="246"/>
      <c r="E87" s="246"/>
      <c r="F87" s="246"/>
      <c r="G87" s="246"/>
      <c r="H87" s="246"/>
      <c r="I87" s="247"/>
      <c r="J87" s="248">
        <f>J54</f>
        <v>0</v>
      </c>
      <c r="K87" s="249">
        <f>SUM(K85:K86)</f>
        <v>0</v>
      </c>
      <c r="L87" s="250">
        <f>L54</f>
        <v>0</v>
      </c>
      <c r="M87" s="251">
        <f>ROUNDDOWN(M84*0.1,0)</f>
        <v>0</v>
      </c>
      <c r="T87" s="129"/>
      <c r="U87" s="129"/>
      <c r="V87" s="129"/>
    </row>
    <row r="88" spans="1:22" s="128" customFormat="1" ht="25.5" customHeight="1">
      <c r="A88" s="252" t="s">
        <v>40</v>
      </c>
      <c r="B88" s="253"/>
      <c r="C88" s="253"/>
      <c r="D88" s="253"/>
      <c r="E88" s="253"/>
      <c r="F88" s="253"/>
      <c r="G88" s="253"/>
      <c r="H88" s="253"/>
      <c r="I88" s="253"/>
      <c r="J88" s="68">
        <f>J55</f>
        <v>0</v>
      </c>
      <c r="K88" s="69"/>
      <c r="L88" s="142" t="s">
        <v>52</v>
      </c>
      <c r="M88" s="143">
        <f>M19</f>
        <v>0</v>
      </c>
      <c r="T88" s="129"/>
      <c r="U88" s="129"/>
      <c r="V88" s="129"/>
    </row>
    <row r="89" spans="1:22" s="128" customFormat="1" ht="25.5" customHeight="1">
      <c r="A89" s="254"/>
      <c r="B89" s="255"/>
      <c r="C89" s="255"/>
      <c r="D89" s="255"/>
      <c r="E89" s="255"/>
      <c r="F89" s="255"/>
      <c r="G89" s="255"/>
      <c r="H89" s="255"/>
      <c r="I89" s="255"/>
      <c r="J89" s="68"/>
      <c r="K89" s="69"/>
      <c r="L89" s="146" t="s">
        <v>53</v>
      </c>
      <c r="M89" s="147">
        <f>M20</f>
        <v>0</v>
      </c>
      <c r="T89" s="129"/>
      <c r="U89" s="129"/>
      <c r="V89" s="129"/>
    </row>
    <row r="90" spans="1:22" s="128" customFormat="1" ht="30" customHeight="1">
      <c r="A90" s="282" t="s">
        <v>2</v>
      </c>
      <c r="B90" s="180"/>
      <c r="C90" s="283" t="str">
        <f>C57</f>
        <v/>
      </c>
      <c r="D90" s="284"/>
      <c r="E90" s="284"/>
      <c r="F90" s="284"/>
      <c r="G90" s="284"/>
      <c r="H90" s="284"/>
      <c r="I90" s="285"/>
      <c r="J90" s="195"/>
      <c r="K90" s="286"/>
      <c r="L90" s="195"/>
      <c r="M90" s="287"/>
      <c r="T90" s="129"/>
      <c r="U90" s="129"/>
      <c r="V90" s="129"/>
    </row>
    <row r="91" spans="1:22" s="128" customFormat="1" ht="18" customHeight="1">
      <c r="A91" s="130" t="s">
        <v>38</v>
      </c>
      <c r="B91" s="158"/>
      <c r="C91" s="158"/>
      <c r="D91" s="131" t="s">
        <v>19</v>
      </c>
      <c r="E91" s="158"/>
      <c r="F91" s="159" t="s">
        <v>27</v>
      </c>
      <c r="G91" s="131" t="s">
        <v>9</v>
      </c>
      <c r="H91" s="131"/>
      <c r="I91" s="160" t="s">
        <v>10</v>
      </c>
      <c r="J91" s="161" t="s">
        <v>5</v>
      </c>
      <c r="K91" s="260">
        <f>K58</f>
        <v>0</v>
      </c>
      <c r="L91" s="261"/>
      <c r="M91" s="262"/>
      <c r="T91" s="129"/>
      <c r="U91" s="129"/>
      <c r="V91" s="129"/>
    </row>
    <row r="92" spans="1:22" s="128" customFormat="1" ht="30" customHeight="1" thickBot="1">
      <c r="A92" s="263">
        <f>A59</f>
        <v>0</v>
      </c>
      <c r="B92" s="264"/>
      <c r="C92" s="264"/>
      <c r="D92" s="265">
        <f>D59</f>
        <v>0</v>
      </c>
      <c r="E92" s="264"/>
      <c r="F92" s="163" t="str">
        <f>F23</f>
        <v>普通</v>
      </c>
      <c r="G92" s="266">
        <f>G23</f>
        <v>0</v>
      </c>
      <c r="H92" s="267"/>
      <c r="I92" s="162" t="s">
        <v>652</v>
      </c>
      <c r="J92" s="163" t="s">
        <v>11</v>
      </c>
      <c r="K92" s="268">
        <f>K59</f>
        <v>0</v>
      </c>
      <c r="L92" s="269"/>
      <c r="M92" s="270"/>
      <c r="T92" s="129"/>
      <c r="U92" s="129"/>
      <c r="V92" s="129"/>
    </row>
    <row r="93" spans="1:22" s="128" customFormat="1" ht="30" customHeight="1">
      <c r="A93" s="288"/>
      <c r="B93" s="195"/>
      <c r="C93" s="195"/>
      <c r="D93" s="289"/>
      <c r="E93" s="289"/>
      <c r="F93" s="290"/>
      <c r="G93" s="291"/>
      <c r="H93" s="291"/>
      <c r="I93" s="292" t="s">
        <v>37</v>
      </c>
      <c r="J93" s="293"/>
      <c r="K93" s="293"/>
      <c r="L93" s="293"/>
      <c r="M93" s="293"/>
      <c r="T93" s="129"/>
      <c r="U93" s="129"/>
      <c r="V93" s="129"/>
    </row>
    <row r="94" spans="1:22" s="128" customFormat="1" ht="30" customHeight="1">
      <c r="A94" s="288"/>
      <c r="B94" s="195"/>
      <c r="C94" s="195"/>
      <c r="D94" s="289"/>
      <c r="E94" s="289"/>
      <c r="F94" s="290"/>
      <c r="G94" s="291"/>
      <c r="H94" s="291"/>
      <c r="I94" s="294"/>
      <c r="J94" s="294"/>
      <c r="K94" s="294"/>
      <c r="L94" s="294"/>
      <c r="M94" s="294"/>
      <c r="T94" s="129"/>
      <c r="U94" s="129"/>
      <c r="V94" s="129"/>
    </row>
    <row r="95" spans="1:22" s="128" customFormat="1" ht="30" customHeight="1">
      <c r="A95" s="288"/>
      <c r="B95" s="195"/>
      <c r="C95" s="195"/>
      <c r="D95" s="289"/>
      <c r="E95" s="289"/>
      <c r="F95" s="290"/>
      <c r="G95" s="291"/>
      <c r="H95" s="291"/>
      <c r="I95" s="294"/>
      <c r="J95" s="294"/>
      <c r="K95" s="294"/>
      <c r="L95" s="294"/>
      <c r="M95" s="294"/>
      <c r="T95" s="129"/>
      <c r="U95" s="129"/>
      <c r="V95" s="129"/>
    </row>
    <row r="96" spans="1:22" s="128" customFormat="1" ht="30" customHeight="1">
      <c r="A96" s="288"/>
      <c r="B96" s="195"/>
      <c r="C96" s="195"/>
      <c r="D96" s="289"/>
      <c r="E96" s="289"/>
      <c r="F96" s="290"/>
      <c r="G96" s="291"/>
      <c r="H96" s="291"/>
      <c r="I96" s="182" t="s">
        <v>31</v>
      </c>
      <c r="J96" s="183"/>
      <c r="K96" s="183"/>
      <c r="L96" s="183"/>
      <c r="M96" s="184"/>
      <c r="T96" s="129"/>
      <c r="U96" s="129"/>
      <c r="V96" s="129"/>
    </row>
    <row r="97" spans="1:22" s="128" customFormat="1" ht="30" customHeight="1">
      <c r="A97" s="288"/>
      <c r="B97" s="286"/>
      <c r="C97" s="286"/>
      <c r="D97" s="289"/>
      <c r="E97" s="289"/>
      <c r="F97" s="290"/>
      <c r="G97" s="291"/>
      <c r="H97" s="291"/>
      <c r="I97" s="186"/>
      <c r="J97" s="187"/>
      <c r="K97" s="187"/>
      <c r="L97" s="187"/>
      <c r="M97" s="188"/>
      <c r="T97" s="129"/>
      <c r="U97" s="129"/>
      <c r="V97" s="129"/>
    </row>
    <row r="98" spans="1:22" ht="21.7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22" ht="13.5">
      <c r="A99" s="197"/>
      <c r="B99" s="197"/>
      <c r="C99" s="197"/>
      <c r="D99" s="197"/>
      <c r="G99" s="198"/>
      <c r="J99" s="275"/>
      <c r="K99" s="276"/>
      <c r="L99" s="199" t="s">
        <v>13</v>
      </c>
      <c r="M99" s="200"/>
    </row>
    <row r="100" spans="1:22" ht="13.5">
      <c r="A100" s="197"/>
      <c r="B100" s="197"/>
      <c r="C100" s="197"/>
      <c r="D100" s="197"/>
      <c r="G100" s="104"/>
      <c r="J100" s="277"/>
      <c r="K100" s="276"/>
      <c r="L100" s="201"/>
      <c r="M100" s="200"/>
    </row>
    <row r="101" spans="1:22" ht="17.25" customHeight="1">
      <c r="A101" s="278"/>
      <c r="B101" s="279"/>
      <c r="C101" s="81"/>
      <c r="D101" s="278"/>
      <c r="E101" s="280"/>
      <c r="G101" s="104"/>
      <c r="J101" s="277"/>
      <c r="K101" s="276"/>
      <c r="L101" s="201"/>
      <c r="M101" s="200"/>
    </row>
    <row r="102" spans="1:22" ht="45" customHeight="1">
      <c r="A102" s="197"/>
      <c r="B102" s="277"/>
      <c r="C102" s="276"/>
      <c r="D102" s="197"/>
      <c r="G102" s="104"/>
      <c r="J102" s="277"/>
      <c r="K102" s="276"/>
      <c r="L102" s="201"/>
      <c r="M102" s="200"/>
    </row>
    <row r="104" spans="1:22" ht="33.75" customHeight="1">
      <c r="A104" s="211"/>
      <c r="B104" s="212"/>
      <c r="C104" s="212"/>
      <c r="M104" s="77" t="s">
        <v>34</v>
      </c>
    </row>
    <row r="105" spans="1:22" ht="33.75" customHeight="1">
      <c r="A105" s="80" t="s">
        <v>23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22" ht="22.5" customHeight="1">
      <c r="A106" s="82" t="s">
        <v>4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22" ht="21.75" customHeight="1" thickBot="1">
      <c r="A107" s="295" t="s">
        <v>51</v>
      </c>
      <c r="B107" s="296"/>
      <c r="C107" s="296"/>
      <c r="D107" s="296"/>
      <c r="E107" s="296"/>
      <c r="F107" s="296"/>
      <c r="G107" s="296"/>
      <c r="H107" s="276"/>
      <c r="I107" s="276"/>
      <c r="J107" s="276"/>
      <c r="K107" s="276"/>
      <c r="L107" s="276"/>
      <c r="M107" s="276"/>
    </row>
    <row r="108" spans="1:22" ht="30" customHeight="1" thickBot="1">
      <c r="A108" s="86"/>
      <c r="B108" s="87"/>
      <c r="C108" s="88"/>
      <c r="D108" s="89"/>
      <c r="E108" s="90"/>
      <c r="F108" s="90"/>
      <c r="G108" s="90"/>
      <c r="H108" s="91" t="s">
        <v>0</v>
      </c>
      <c r="I108" s="92"/>
      <c r="J108" s="93">
        <f ca="1">TODAY()</f>
        <v>44186</v>
      </c>
      <c r="K108" s="94"/>
      <c r="L108" s="94"/>
      <c r="M108" s="95"/>
    </row>
    <row r="109" spans="1:22" ht="30" customHeight="1">
      <c r="A109" s="96" t="s">
        <v>442</v>
      </c>
      <c r="B109" s="97"/>
      <c r="C109" s="97"/>
      <c r="D109" s="97"/>
      <c r="E109" s="97"/>
      <c r="F109" s="97"/>
      <c r="G109" s="97"/>
      <c r="H109" s="98" t="str">
        <f>H6</f>
        <v>予算執行責任者</v>
      </c>
      <c r="I109" s="99"/>
      <c r="J109" s="213">
        <f>$J$6</f>
        <v>0</v>
      </c>
      <c r="K109" s="214"/>
      <c r="L109" s="215"/>
      <c r="M109" s="216"/>
    </row>
    <row r="110" spans="1:22" ht="30" customHeight="1" thickBot="1">
      <c r="A110" s="100" t="str">
        <f>A7</f>
        <v>学友会費</v>
      </c>
      <c r="B110" s="101"/>
      <c r="C110" s="101" t="str">
        <f>C7</f>
        <v>〇〇〇部</v>
      </c>
      <c r="D110" s="101"/>
      <c r="E110" s="101"/>
      <c r="F110" s="101"/>
      <c r="G110" s="217"/>
      <c r="H110" s="102" t="s">
        <v>14</v>
      </c>
      <c r="I110" s="103"/>
      <c r="J110" s="218">
        <f>$J$7</f>
        <v>0</v>
      </c>
      <c r="K110" s="219"/>
      <c r="L110" s="220"/>
      <c r="M110" s="221"/>
    </row>
    <row r="111" spans="1:22" ht="20.25" customHeight="1" thickBot="1">
      <c r="A111" s="104"/>
      <c r="B111" s="104"/>
      <c r="C111" s="104"/>
      <c r="D111" s="104"/>
    </row>
    <row r="112" spans="1:22" ht="25.5" customHeight="1">
      <c r="A112" s="105" t="str">
        <f>A78</f>
        <v>申請理由及び使用目的：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7"/>
    </row>
    <row r="113" spans="1:22" ht="25.5" customHeight="1">
      <c r="A113" s="222">
        <f>A79</f>
        <v>0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4"/>
    </row>
    <row r="114" spans="1:22" ht="25.5" customHeight="1">
      <c r="A114" s="225">
        <f>A80</f>
        <v>0</v>
      </c>
      <c r="B114" s="226"/>
      <c r="C114" s="226"/>
      <c r="D114" s="226"/>
      <c r="E114" s="227"/>
      <c r="F114" s="227"/>
      <c r="G114" s="227"/>
      <c r="H114" s="227"/>
      <c r="I114" s="227"/>
      <c r="J114" s="227"/>
      <c r="K114" s="227"/>
      <c r="L114" s="227"/>
      <c r="M114" s="228"/>
    </row>
    <row r="115" spans="1:22" ht="19.5" customHeight="1">
      <c r="A115" s="108" t="s">
        <v>24</v>
      </c>
      <c r="B115" s="109"/>
      <c r="C115" s="110" t="s">
        <v>39</v>
      </c>
      <c r="D115" s="110"/>
      <c r="E115" s="229">
        <f>E81</f>
        <v>0</v>
      </c>
      <c r="F115" s="229"/>
      <c r="G115" s="229"/>
      <c r="H115" s="229"/>
      <c r="I115" s="229"/>
      <c r="J115" s="229"/>
      <c r="K115" s="229"/>
      <c r="L115" s="229"/>
      <c r="M115" s="230"/>
    </row>
    <row r="116" spans="1:22" ht="30" customHeight="1">
      <c r="A116" s="111"/>
      <c r="B116" s="112"/>
      <c r="C116" s="113" t="s">
        <v>6</v>
      </c>
      <c r="D116" s="114"/>
      <c r="E116" s="229">
        <f>E82</f>
        <v>0</v>
      </c>
      <c r="F116" s="229"/>
      <c r="G116" s="229"/>
      <c r="H116" s="229"/>
      <c r="I116" s="229"/>
      <c r="J116" s="229"/>
      <c r="K116" s="229"/>
      <c r="L116" s="229"/>
      <c r="M116" s="230"/>
    </row>
    <row r="117" spans="1:22" ht="15" customHeight="1">
      <c r="A117" s="111"/>
      <c r="B117" s="112"/>
      <c r="C117" s="115" t="s">
        <v>5</v>
      </c>
      <c r="D117" s="115"/>
      <c r="E117" s="231">
        <f>E83</f>
        <v>0</v>
      </c>
      <c r="F117" s="231"/>
      <c r="G117" s="231"/>
      <c r="H117" s="231"/>
      <c r="I117" s="231"/>
      <c r="J117" s="231"/>
      <c r="K117" s="232"/>
      <c r="L117" s="233" t="s">
        <v>17</v>
      </c>
      <c r="M117" s="234"/>
    </row>
    <row r="118" spans="1:22" ht="30" customHeight="1">
      <c r="A118" s="111"/>
      <c r="B118" s="112"/>
      <c r="C118" s="113" t="s">
        <v>7</v>
      </c>
      <c r="D118" s="114"/>
      <c r="E118" s="235">
        <f>E84</f>
        <v>0</v>
      </c>
      <c r="F118" s="235"/>
      <c r="G118" s="235"/>
      <c r="H118" s="235"/>
      <c r="I118" s="235"/>
      <c r="J118" s="235"/>
      <c r="K118" s="236"/>
      <c r="L118" s="237" t="str">
        <f>L84</f>
        <v/>
      </c>
      <c r="M118" s="238"/>
    </row>
    <row r="119" spans="1:22" s="128" customFormat="1" ht="30" customHeight="1" thickBot="1">
      <c r="A119" s="116" t="s">
        <v>28</v>
      </c>
      <c r="B119" s="117"/>
      <c r="C119" s="118" t="s">
        <v>29</v>
      </c>
      <c r="D119" s="119"/>
      <c r="E119" s="281">
        <f>E16</f>
        <v>0</v>
      </c>
      <c r="F119" s="239"/>
      <c r="G119" s="239"/>
      <c r="H119" s="122" t="s">
        <v>30</v>
      </c>
      <c r="I119" s="123"/>
      <c r="J119" s="124"/>
      <c r="K119" s="240"/>
      <c r="L119" s="241"/>
      <c r="M119" s="242"/>
      <c r="T119" s="129"/>
      <c r="U119" s="129"/>
      <c r="V119" s="129"/>
    </row>
    <row r="120" spans="1:22" s="128" customFormat="1" ht="25.5" customHeight="1">
      <c r="A120" s="130" t="s">
        <v>18</v>
      </c>
      <c r="B120" s="131"/>
      <c r="C120" s="131" t="s">
        <v>15</v>
      </c>
      <c r="D120" s="131"/>
      <c r="E120" s="131"/>
      <c r="F120" s="131"/>
      <c r="G120" s="131"/>
      <c r="H120" s="131"/>
      <c r="I120" s="297"/>
      <c r="J120" s="298" t="s">
        <v>42</v>
      </c>
      <c r="K120" s="299"/>
      <c r="L120" s="300" t="s">
        <v>8</v>
      </c>
      <c r="M120" s="301"/>
      <c r="T120" s="129"/>
      <c r="U120" s="129"/>
      <c r="V120" s="129"/>
    </row>
    <row r="121" spans="1:22" s="128" customFormat="1" ht="30" customHeight="1">
      <c r="A121" s="136">
        <f>A87</f>
        <v>0</v>
      </c>
      <c r="B121" s="137"/>
      <c r="C121" s="246">
        <f>C18</f>
        <v>0</v>
      </c>
      <c r="D121" s="246"/>
      <c r="E121" s="246"/>
      <c r="F121" s="246"/>
      <c r="G121" s="246"/>
      <c r="H121" s="246"/>
      <c r="I121" s="302"/>
      <c r="J121" s="303">
        <f>J87</f>
        <v>0</v>
      </c>
      <c r="K121" s="304">
        <f>SUM(K119:K120)</f>
        <v>0</v>
      </c>
      <c r="L121" s="305">
        <f>L87</f>
        <v>0</v>
      </c>
      <c r="M121" s="306">
        <f>ROUNDDOWN(M118*0.1,0)</f>
        <v>0</v>
      </c>
      <c r="T121" s="129"/>
      <c r="U121" s="129"/>
      <c r="V121" s="129"/>
    </row>
    <row r="122" spans="1:22" s="128" customFormat="1" ht="25.5" customHeight="1">
      <c r="A122" s="252" t="s">
        <v>40</v>
      </c>
      <c r="B122" s="253"/>
      <c r="C122" s="253"/>
      <c r="D122" s="253"/>
      <c r="E122" s="253"/>
      <c r="F122" s="253"/>
      <c r="G122" s="253"/>
      <c r="H122" s="253"/>
      <c r="I122" s="253"/>
      <c r="J122" s="70">
        <f>J88</f>
        <v>0</v>
      </c>
      <c r="K122" s="71"/>
      <c r="L122" s="142" t="s">
        <v>25</v>
      </c>
      <c r="M122" s="143">
        <f>M19</f>
        <v>0</v>
      </c>
      <c r="T122" s="129"/>
      <c r="U122" s="129"/>
      <c r="V122" s="129"/>
    </row>
    <row r="123" spans="1:22" s="128" customFormat="1" ht="25.5" customHeight="1" thickBot="1">
      <c r="A123" s="254"/>
      <c r="B123" s="255"/>
      <c r="C123" s="255"/>
      <c r="D123" s="255"/>
      <c r="E123" s="255"/>
      <c r="F123" s="255"/>
      <c r="G123" s="255"/>
      <c r="H123" s="255"/>
      <c r="I123" s="255"/>
      <c r="J123" s="72"/>
      <c r="K123" s="73"/>
      <c r="L123" s="146" t="s">
        <v>26</v>
      </c>
      <c r="M123" s="147">
        <f>M20</f>
        <v>0</v>
      </c>
      <c r="T123" s="129"/>
      <c r="U123" s="129"/>
      <c r="V123" s="129"/>
    </row>
    <row r="124" spans="1:22" s="128" customFormat="1" ht="30" customHeight="1">
      <c r="A124" s="150" t="s">
        <v>2</v>
      </c>
      <c r="B124" s="151"/>
      <c r="C124" s="152" t="str">
        <f>C90</f>
        <v/>
      </c>
      <c r="D124" s="256"/>
      <c r="E124" s="256"/>
      <c r="F124" s="256"/>
      <c r="G124" s="256"/>
      <c r="H124" s="256"/>
      <c r="I124" s="257"/>
      <c r="J124" s="151"/>
      <c r="K124" s="258"/>
      <c r="L124" s="258"/>
      <c r="M124" s="259"/>
      <c r="T124" s="129"/>
      <c r="U124" s="129"/>
      <c r="V124" s="129"/>
    </row>
    <row r="125" spans="1:22" s="128" customFormat="1" ht="18" customHeight="1">
      <c r="A125" s="130" t="s">
        <v>38</v>
      </c>
      <c r="B125" s="158"/>
      <c r="C125" s="158"/>
      <c r="D125" s="131" t="s">
        <v>19</v>
      </c>
      <c r="E125" s="158"/>
      <c r="F125" s="159" t="s">
        <v>27</v>
      </c>
      <c r="G125" s="131" t="s">
        <v>9</v>
      </c>
      <c r="H125" s="131"/>
      <c r="I125" s="160" t="s">
        <v>10</v>
      </c>
      <c r="J125" s="161" t="s">
        <v>5</v>
      </c>
      <c r="K125" s="260">
        <f>K22</f>
        <v>0</v>
      </c>
      <c r="L125" s="261"/>
      <c r="M125" s="262"/>
      <c r="T125" s="129"/>
      <c r="U125" s="129"/>
      <c r="V125" s="129"/>
    </row>
    <row r="126" spans="1:22" s="128" customFormat="1" ht="30" customHeight="1" thickBot="1">
      <c r="A126" s="263">
        <f>A23</f>
        <v>0</v>
      </c>
      <c r="B126" s="264"/>
      <c r="C126" s="264"/>
      <c r="D126" s="265">
        <f>D23</f>
        <v>0</v>
      </c>
      <c r="E126" s="264"/>
      <c r="F126" s="163" t="str">
        <f>F23</f>
        <v>普通</v>
      </c>
      <c r="G126" s="266">
        <f>G23</f>
        <v>0</v>
      </c>
      <c r="H126" s="267"/>
      <c r="I126" s="162" t="s">
        <v>652</v>
      </c>
      <c r="J126" s="163" t="s">
        <v>11</v>
      </c>
      <c r="K126" s="268">
        <f>K23</f>
        <v>0</v>
      </c>
      <c r="L126" s="269"/>
      <c r="M126" s="270"/>
      <c r="T126" s="129"/>
      <c r="U126" s="129"/>
      <c r="V126" s="129"/>
    </row>
    <row r="127" spans="1:22" s="128" customFormat="1" ht="30" customHeight="1">
      <c r="A127" s="288"/>
      <c r="B127" s="195"/>
      <c r="C127" s="195"/>
      <c r="D127" s="289"/>
      <c r="E127" s="289"/>
      <c r="F127" s="290"/>
      <c r="G127" s="291"/>
      <c r="H127" s="291"/>
      <c r="I127" s="307" t="s">
        <v>37</v>
      </c>
      <c r="J127" s="308"/>
      <c r="K127" s="308"/>
      <c r="L127" s="308"/>
      <c r="M127" s="308"/>
      <c r="T127" s="129"/>
      <c r="U127" s="129"/>
      <c r="V127" s="129"/>
    </row>
    <row r="128" spans="1:22" s="128" customFormat="1" ht="30" customHeight="1">
      <c r="A128" s="288"/>
      <c r="B128" s="195"/>
      <c r="C128" s="195"/>
      <c r="D128" s="289"/>
      <c r="E128" s="289"/>
      <c r="F128" s="290"/>
      <c r="G128" s="291"/>
      <c r="H128" s="291"/>
      <c r="I128" s="294"/>
      <c r="J128" s="294"/>
      <c r="K128" s="294"/>
      <c r="L128" s="294"/>
      <c r="M128" s="294"/>
      <c r="T128" s="129"/>
      <c r="U128" s="129"/>
      <c r="V128" s="129"/>
    </row>
    <row r="129" spans="1:22" s="128" customFormat="1" ht="30" customHeight="1">
      <c r="A129" s="288"/>
      <c r="B129" s="195"/>
      <c r="C129" s="195"/>
      <c r="D129" s="289"/>
      <c r="E129" s="289"/>
      <c r="F129" s="290"/>
      <c r="G129" s="291"/>
      <c r="H129" s="291"/>
      <c r="I129" s="294"/>
      <c r="J129" s="294"/>
      <c r="K129" s="294"/>
      <c r="L129" s="294"/>
      <c r="M129" s="294"/>
      <c r="T129" s="129"/>
      <c r="U129" s="129"/>
      <c r="V129" s="129"/>
    </row>
    <row r="130" spans="1:22" s="128" customFormat="1" ht="30" customHeight="1">
      <c r="A130" s="288"/>
      <c r="B130" s="195"/>
      <c r="C130" s="195"/>
      <c r="D130" s="289"/>
      <c r="E130" s="289"/>
      <c r="F130" s="290"/>
      <c r="G130" s="291"/>
      <c r="H130" s="291"/>
      <c r="I130" s="182" t="s">
        <v>31</v>
      </c>
      <c r="J130" s="183"/>
      <c r="K130" s="183"/>
      <c r="L130" s="183"/>
      <c r="M130" s="184"/>
      <c r="T130" s="129"/>
      <c r="U130" s="129"/>
      <c r="V130" s="129"/>
    </row>
    <row r="131" spans="1:22" s="128" customFormat="1" ht="30" customHeight="1">
      <c r="A131" s="288"/>
      <c r="B131" s="286"/>
      <c r="C131" s="286"/>
      <c r="D131" s="289"/>
      <c r="E131" s="289"/>
      <c r="F131" s="290"/>
      <c r="G131" s="291"/>
      <c r="H131" s="291"/>
      <c r="I131" s="186"/>
      <c r="J131" s="187"/>
      <c r="K131" s="187"/>
      <c r="L131" s="187"/>
      <c r="M131" s="188"/>
      <c r="T131" s="129"/>
      <c r="U131" s="129"/>
      <c r="V131" s="129"/>
    </row>
    <row r="132" spans="1:22" ht="21.7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1:22" ht="13.5">
      <c r="A133" s="197"/>
      <c r="B133" s="197"/>
      <c r="C133" s="197"/>
      <c r="D133" s="197"/>
      <c r="G133" s="198"/>
      <c r="J133" s="275"/>
      <c r="K133" s="276"/>
      <c r="L133" s="275"/>
      <c r="M133" s="276"/>
    </row>
    <row r="134" spans="1:22" ht="13.5">
      <c r="A134" s="197"/>
      <c r="B134" s="197"/>
      <c r="C134" s="197"/>
      <c r="D134" s="197"/>
      <c r="G134" s="104"/>
      <c r="J134" s="277"/>
      <c r="K134" s="276"/>
      <c r="L134" s="277"/>
      <c r="M134" s="276"/>
    </row>
    <row r="135" spans="1:22" ht="17.25" customHeight="1">
      <c r="A135" s="278"/>
      <c r="B135" s="279"/>
      <c r="C135" s="81"/>
      <c r="D135" s="278"/>
      <c r="E135" s="280"/>
      <c r="G135" s="104"/>
      <c r="J135" s="277"/>
      <c r="K135" s="276"/>
      <c r="L135" s="277"/>
      <c r="M135" s="276"/>
    </row>
    <row r="136" spans="1:22" ht="45" customHeight="1">
      <c r="A136" s="197"/>
      <c r="B136" s="277"/>
      <c r="C136" s="276"/>
      <c r="D136" s="197"/>
      <c r="G136" s="104"/>
      <c r="J136" s="277"/>
      <c r="K136" s="276"/>
      <c r="L136" s="277"/>
      <c r="M136" s="276"/>
    </row>
  </sheetData>
  <sheetProtection algorithmName="SHA-512" hashValue="nM9qNtKN89h+a3oRoyaiNohk07MaktqNUfk2xuoZIGZtO++XJMj/IaWMOg1DTXiEy+CFZpWbSD/bm+8SgT3k0g==" saltValue="qebU5k7FOSViQ7WWIfF1Bw==" spinCount="100000" sheet="1" objects="1" scenarios="1" formatCells="0" formatColumns="0" formatRows="0"/>
  <mergeCells count="301">
    <mergeCell ref="G126:H126"/>
    <mergeCell ref="B135:C135"/>
    <mergeCell ref="B136:C136"/>
    <mergeCell ref="I130:M131"/>
    <mergeCell ref="D131:E131"/>
    <mergeCell ref="F131:H131"/>
    <mergeCell ref="J133:K133"/>
    <mergeCell ref="L133:M133"/>
    <mergeCell ref="J134:K136"/>
    <mergeCell ref="L134:M136"/>
    <mergeCell ref="K126:M126"/>
    <mergeCell ref="A127:A131"/>
    <mergeCell ref="B127:C127"/>
    <mergeCell ref="D127:E127"/>
    <mergeCell ref="F127:H127"/>
    <mergeCell ref="I127:M129"/>
    <mergeCell ref="B128:C129"/>
    <mergeCell ref="A122:I123"/>
    <mergeCell ref="J122:K123"/>
    <mergeCell ref="A124:B124"/>
    <mergeCell ref="C124:I124"/>
    <mergeCell ref="J124:M124"/>
    <mergeCell ref="A125:C125"/>
    <mergeCell ref="D125:E125"/>
    <mergeCell ref="G125:H125"/>
    <mergeCell ref="K125:M125"/>
    <mergeCell ref="D128:E128"/>
    <mergeCell ref="F128:H128"/>
    <mergeCell ref="D129:E129"/>
    <mergeCell ref="F129:H129"/>
    <mergeCell ref="B130:C131"/>
    <mergeCell ref="D130:E130"/>
    <mergeCell ref="F130:H130"/>
    <mergeCell ref="A126:C126"/>
    <mergeCell ref="D126:E126"/>
    <mergeCell ref="A120:B120"/>
    <mergeCell ref="C120:I120"/>
    <mergeCell ref="J120:K120"/>
    <mergeCell ref="L120:M120"/>
    <mergeCell ref="A121:B121"/>
    <mergeCell ref="C121:I121"/>
    <mergeCell ref="J121:K121"/>
    <mergeCell ref="L121:M121"/>
    <mergeCell ref="L117:M117"/>
    <mergeCell ref="C118:D118"/>
    <mergeCell ref="E118:K118"/>
    <mergeCell ref="L118:M118"/>
    <mergeCell ref="A119:B119"/>
    <mergeCell ref="C119:D119"/>
    <mergeCell ref="E119:G119"/>
    <mergeCell ref="K119:M119"/>
    <mergeCell ref="A112:M112"/>
    <mergeCell ref="A113:M113"/>
    <mergeCell ref="A114:M114"/>
    <mergeCell ref="A115:B118"/>
    <mergeCell ref="C115:D115"/>
    <mergeCell ref="E115:M115"/>
    <mergeCell ref="C116:D116"/>
    <mergeCell ref="E116:M116"/>
    <mergeCell ref="C117:D117"/>
    <mergeCell ref="E117:K117"/>
    <mergeCell ref="H109:I109"/>
    <mergeCell ref="J109:L109"/>
    <mergeCell ref="H110:I110"/>
    <mergeCell ref="J110:L110"/>
    <mergeCell ref="A104:C104"/>
    <mergeCell ref="A105:M105"/>
    <mergeCell ref="A106:M106"/>
    <mergeCell ref="A107:M107"/>
    <mergeCell ref="E108:G108"/>
    <mergeCell ref="H108:I108"/>
    <mergeCell ref="J108:M108"/>
    <mergeCell ref="A109:G109"/>
    <mergeCell ref="A110:B110"/>
    <mergeCell ref="C110:G110"/>
    <mergeCell ref="J99:K99"/>
    <mergeCell ref="L99:M99"/>
    <mergeCell ref="J100:K102"/>
    <mergeCell ref="L100:M102"/>
    <mergeCell ref="B101:C101"/>
    <mergeCell ref="B102:C102"/>
    <mergeCell ref="B96:C97"/>
    <mergeCell ref="D96:E96"/>
    <mergeCell ref="F96:H96"/>
    <mergeCell ref="I96:M97"/>
    <mergeCell ref="D97:E97"/>
    <mergeCell ref="F97:H97"/>
    <mergeCell ref="A93:A97"/>
    <mergeCell ref="B93:C93"/>
    <mergeCell ref="D93:E93"/>
    <mergeCell ref="F93:H93"/>
    <mergeCell ref="I93:M95"/>
    <mergeCell ref="B94:C95"/>
    <mergeCell ref="D94:E94"/>
    <mergeCell ref="F94:H94"/>
    <mergeCell ref="D95:E95"/>
    <mergeCell ref="F95:H95"/>
    <mergeCell ref="A91:C91"/>
    <mergeCell ref="D91:E91"/>
    <mergeCell ref="G91:H91"/>
    <mergeCell ref="K91:M91"/>
    <mergeCell ref="A92:C92"/>
    <mergeCell ref="D92:E92"/>
    <mergeCell ref="G92:H92"/>
    <mergeCell ref="K92:M92"/>
    <mergeCell ref="A88:I89"/>
    <mergeCell ref="J88:K89"/>
    <mergeCell ref="A90:B90"/>
    <mergeCell ref="C90:I90"/>
    <mergeCell ref="J90:K90"/>
    <mergeCell ref="L90:M90"/>
    <mergeCell ref="A86:B86"/>
    <mergeCell ref="C86:I86"/>
    <mergeCell ref="J86:K86"/>
    <mergeCell ref="L86:M86"/>
    <mergeCell ref="A87:B87"/>
    <mergeCell ref="C87:I87"/>
    <mergeCell ref="J87:K87"/>
    <mergeCell ref="L87:M87"/>
    <mergeCell ref="L83:M83"/>
    <mergeCell ref="C84:D84"/>
    <mergeCell ref="E84:K84"/>
    <mergeCell ref="L84:M84"/>
    <mergeCell ref="A85:B85"/>
    <mergeCell ref="C85:D85"/>
    <mergeCell ref="E85:G85"/>
    <mergeCell ref="K85:M85"/>
    <mergeCell ref="A78:M78"/>
    <mergeCell ref="A79:M79"/>
    <mergeCell ref="A80:M80"/>
    <mergeCell ref="A81:B84"/>
    <mergeCell ref="C81:D81"/>
    <mergeCell ref="E81:M81"/>
    <mergeCell ref="C82:D82"/>
    <mergeCell ref="E82:M82"/>
    <mergeCell ref="C83:D83"/>
    <mergeCell ref="E83:K83"/>
    <mergeCell ref="H75:I75"/>
    <mergeCell ref="J75:L75"/>
    <mergeCell ref="H76:I76"/>
    <mergeCell ref="J76:L76"/>
    <mergeCell ref="A70:C70"/>
    <mergeCell ref="A71:M71"/>
    <mergeCell ref="A72:M72"/>
    <mergeCell ref="A73:M73"/>
    <mergeCell ref="E74:G74"/>
    <mergeCell ref="H74:I74"/>
    <mergeCell ref="J74:M74"/>
    <mergeCell ref="A75:G75"/>
    <mergeCell ref="A76:B76"/>
    <mergeCell ref="C76:G76"/>
    <mergeCell ref="J65:K65"/>
    <mergeCell ref="L65:M65"/>
    <mergeCell ref="J66:K68"/>
    <mergeCell ref="L66:M68"/>
    <mergeCell ref="B67:C67"/>
    <mergeCell ref="B68:C68"/>
    <mergeCell ref="F61:H61"/>
    <mergeCell ref="B62:C63"/>
    <mergeCell ref="D62:E62"/>
    <mergeCell ref="F62:H62"/>
    <mergeCell ref="I62:M63"/>
    <mergeCell ref="D63:E63"/>
    <mergeCell ref="F63:H63"/>
    <mergeCell ref="A59:C59"/>
    <mergeCell ref="D59:E59"/>
    <mergeCell ref="G59:H59"/>
    <mergeCell ref="K59:M59"/>
    <mergeCell ref="A60:A63"/>
    <mergeCell ref="B60:C61"/>
    <mergeCell ref="D60:E60"/>
    <mergeCell ref="F60:H60"/>
    <mergeCell ref="I60:M61"/>
    <mergeCell ref="D61:E61"/>
    <mergeCell ref="A55:I56"/>
    <mergeCell ref="J55:K56"/>
    <mergeCell ref="A57:B57"/>
    <mergeCell ref="C57:I57"/>
    <mergeCell ref="J57:M57"/>
    <mergeCell ref="A58:C58"/>
    <mergeCell ref="D58:E58"/>
    <mergeCell ref="G58:H58"/>
    <mergeCell ref="K58:M58"/>
    <mergeCell ref="A53:B53"/>
    <mergeCell ref="C53:I53"/>
    <mergeCell ref="J53:K53"/>
    <mergeCell ref="L53:M53"/>
    <mergeCell ref="A54:B54"/>
    <mergeCell ref="C54:I54"/>
    <mergeCell ref="J54:K54"/>
    <mergeCell ref="L54:M54"/>
    <mergeCell ref="L50:M50"/>
    <mergeCell ref="C51:D51"/>
    <mergeCell ref="E51:K51"/>
    <mergeCell ref="L51:M51"/>
    <mergeCell ref="A52:B52"/>
    <mergeCell ref="C52:D52"/>
    <mergeCell ref="E52:G52"/>
    <mergeCell ref="K52:M52"/>
    <mergeCell ref="A45:M45"/>
    <mergeCell ref="A46:M46"/>
    <mergeCell ref="A47:M47"/>
    <mergeCell ref="A48:B51"/>
    <mergeCell ref="C48:D48"/>
    <mergeCell ref="E48:M48"/>
    <mergeCell ref="C49:D49"/>
    <mergeCell ref="E49:M49"/>
    <mergeCell ref="C50:D50"/>
    <mergeCell ref="E50:K50"/>
    <mergeCell ref="H42:I42"/>
    <mergeCell ref="J42:L42"/>
    <mergeCell ref="H43:I43"/>
    <mergeCell ref="J43:L43"/>
    <mergeCell ref="A37:C37"/>
    <mergeCell ref="A38:M38"/>
    <mergeCell ref="A39:M39"/>
    <mergeCell ref="A40:M40"/>
    <mergeCell ref="E41:G41"/>
    <mergeCell ref="H41:I41"/>
    <mergeCell ref="J41:M41"/>
    <mergeCell ref="A42:G42"/>
    <mergeCell ref="A43:B43"/>
    <mergeCell ref="C43:G43"/>
    <mergeCell ref="F32:M32"/>
    <mergeCell ref="J33:K33"/>
    <mergeCell ref="L33:M33"/>
    <mergeCell ref="J34:K36"/>
    <mergeCell ref="L34:M36"/>
    <mergeCell ref="B35:E35"/>
    <mergeCell ref="B36:C36"/>
    <mergeCell ref="I26:M27"/>
    <mergeCell ref="D27:E27"/>
    <mergeCell ref="F27:H27"/>
    <mergeCell ref="A29:M29"/>
    <mergeCell ref="A30:M30"/>
    <mergeCell ref="A31:E31"/>
    <mergeCell ref="F31:M31"/>
    <mergeCell ref="A24:A27"/>
    <mergeCell ref="B24:C25"/>
    <mergeCell ref="D24:E24"/>
    <mergeCell ref="F24:H24"/>
    <mergeCell ref="I24:M25"/>
    <mergeCell ref="D25:E25"/>
    <mergeCell ref="F25:H25"/>
    <mergeCell ref="B26:C27"/>
    <mergeCell ref="D26:E26"/>
    <mergeCell ref="F26:H26"/>
    <mergeCell ref="A22:C22"/>
    <mergeCell ref="D22:E22"/>
    <mergeCell ref="G22:H22"/>
    <mergeCell ref="K22:M22"/>
    <mergeCell ref="A23:C23"/>
    <mergeCell ref="D23:E23"/>
    <mergeCell ref="G23:H23"/>
    <mergeCell ref="K23:M23"/>
    <mergeCell ref="A19:I20"/>
    <mergeCell ref="J19:K20"/>
    <mergeCell ref="A21:B21"/>
    <mergeCell ref="C21:I21"/>
    <mergeCell ref="J21:K21"/>
    <mergeCell ref="L21:M21"/>
    <mergeCell ref="J17:K17"/>
    <mergeCell ref="L17:M17"/>
    <mergeCell ref="J18:K18"/>
    <mergeCell ref="L18:M18"/>
    <mergeCell ref="L14:M14"/>
    <mergeCell ref="C15:D15"/>
    <mergeCell ref="E15:K15"/>
    <mergeCell ref="L15:M15"/>
    <mergeCell ref="A16:B16"/>
    <mergeCell ref="C16:D16"/>
    <mergeCell ref="E16:G16"/>
    <mergeCell ref="K16:M16"/>
    <mergeCell ref="A17:B17"/>
    <mergeCell ref="C17:I17"/>
    <mergeCell ref="A18:B18"/>
    <mergeCell ref="C18:I18"/>
    <mergeCell ref="A9:M9"/>
    <mergeCell ref="A10:M10"/>
    <mergeCell ref="A11:M11"/>
    <mergeCell ref="A12:B15"/>
    <mergeCell ref="C12:D12"/>
    <mergeCell ref="E12:M12"/>
    <mergeCell ref="C13:D13"/>
    <mergeCell ref="E13:M13"/>
    <mergeCell ref="C14:D14"/>
    <mergeCell ref="E14:K14"/>
    <mergeCell ref="H6:I6"/>
    <mergeCell ref="J6:L6"/>
    <mergeCell ref="H7:I7"/>
    <mergeCell ref="J7:L7"/>
    <mergeCell ref="A1:C1"/>
    <mergeCell ref="A2:M2"/>
    <mergeCell ref="A3:M3"/>
    <mergeCell ref="A4:M4"/>
    <mergeCell ref="E5:G5"/>
    <mergeCell ref="H5:I5"/>
    <mergeCell ref="J5:M5"/>
    <mergeCell ref="A6:G6"/>
    <mergeCell ref="A7:B7"/>
    <mergeCell ref="C7:G7"/>
  </mergeCells>
  <phoneticPr fontId="7"/>
  <pageMargins left="0.59055118110236227" right="0.31496062992125984" top="0.59055118110236227" bottom="0.59055118110236227" header="0.51181102362204722" footer="0.51181102362204722"/>
  <pageSetup paperSize="9" scale="90" orientation="portrait" r:id="rId1"/>
  <headerFooter alignWithMargins="0"/>
  <rowBreaks count="3" manualBreakCount="3">
    <brk id="36" max="16383" man="1"/>
    <brk id="69" max="16383" man="1"/>
    <brk id="10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データ!$C$2:$C$3</xm:f>
          </x14:formula1>
          <xm:sqref>E16:G16</xm:sqref>
        </x14:dataValidation>
        <x14:dataValidation type="list" allowBlank="1" showInputMessage="1" showErrorMessage="1">
          <x14:formula1>
            <xm:f>データ!$C$5:$C$6</xm:f>
          </x14:formula1>
          <xm:sqref>K16:M16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8"/>
  <sheetViews>
    <sheetView zoomScale="115" zoomScaleNormal="115" workbookViewId="0">
      <selection activeCell="E108" sqref="E108"/>
    </sheetView>
  </sheetViews>
  <sheetFormatPr defaultRowHeight="12"/>
  <cols>
    <col min="1" max="1" width="9.85546875" style="1" bestFit="1" customWidth="1"/>
    <col min="2" max="2" width="14" style="1" bestFit="1" customWidth="1"/>
    <col min="3" max="3" width="14" style="1" customWidth="1"/>
    <col min="4" max="4" width="9.28515625" customWidth="1"/>
    <col min="5" max="5" width="11.85546875" bestFit="1" customWidth="1"/>
    <col min="6" max="6" width="15.28515625" bestFit="1" customWidth="1"/>
    <col min="7" max="7" width="12" style="26" bestFit="1" customWidth="1"/>
    <col min="8" max="8" width="45.140625" bestFit="1" customWidth="1"/>
  </cols>
  <sheetData>
    <row r="1" spans="1:9" ht="12.75" thickBot="1">
      <c r="A1" s="1" t="s">
        <v>150</v>
      </c>
      <c r="E1" t="s">
        <v>58</v>
      </c>
      <c r="F1" t="s">
        <v>59</v>
      </c>
      <c r="G1" s="26" t="s">
        <v>61</v>
      </c>
      <c r="H1" t="s">
        <v>62</v>
      </c>
    </row>
    <row r="2" spans="1:9">
      <c r="A2" s="1" t="s">
        <v>151</v>
      </c>
      <c r="B2" s="1" t="s">
        <v>154</v>
      </c>
      <c r="C2" s="3" t="str">
        <f>A2&amp;" "&amp;B2</f>
        <v>31090200 教.謝金-謝金</v>
      </c>
      <c r="E2" s="4">
        <v>100</v>
      </c>
      <c r="F2" s="5" t="s">
        <v>449</v>
      </c>
      <c r="G2" s="6" t="s">
        <v>450</v>
      </c>
      <c r="H2" s="7" t="s">
        <v>451</v>
      </c>
      <c r="I2" t="str">
        <f>E2&amp;" "&amp;F2&amp;" "&amp;G2&amp;" "&amp;H2</f>
        <v>100 法人 0101010001 総務部(事業C)-戦略的ＰＲの継続</v>
      </c>
    </row>
    <row r="3" spans="1:9">
      <c r="A3" s="1" t="s">
        <v>152</v>
      </c>
      <c r="B3" s="1" t="s">
        <v>153</v>
      </c>
      <c r="C3" s="3" t="str">
        <f>A3&amp;" "&amp;B3</f>
        <v>32090200 管.謝金-謝金</v>
      </c>
      <c r="E3" s="8">
        <v>100</v>
      </c>
      <c r="F3" s="9" t="s">
        <v>449</v>
      </c>
      <c r="G3" s="10" t="s">
        <v>452</v>
      </c>
      <c r="H3" s="11" t="s">
        <v>453</v>
      </c>
      <c r="I3" t="str">
        <f t="shared" ref="I3:I66" si="0">E3&amp;" "&amp;F3&amp;" "&amp;G3&amp;" "&amp;H3</f>
        <v>100 法人 0102010000 総務課(法人)</v>
      </c>
    </row>
    <row r="4" spans="1:9">
      <c r="C4" s="3"/>
      <c r="E4" s="8">
        <v>290</v>
      </c>
      <c r="F4" s="9" t="s">
        <v>454</v>
      </c>
      <c r="G4" s="10" t="s">
        <v>455</v>
      </c>
      <c r="H4" s="11" t="s">
        <v>63</v>
      </c>
      <c r="I4" t="str">
        <f t="shared" si="0"/>
        <v>290 大学共通 0102020000 総務課(大学)</v>
      </c>
    </row>
    <row r="5" spans="1:9">
      <c r="A5" s="1" t="s">
        <v>443</v>
      </c>
      <c r="B5" s="1" t="s">
        <v>446</v>
      </c>
      <c r="C5" s="3" t="str">
        <f t="shared" ref="C5:C6" si="1">A5&amp;" "&amp;B5</f>
        <v>31110100 教.支払手数料・報酬</v>
      </c>
      <c r="E5" s="8">
        <v>100</v>
      </c>
      <c r="F5" s="9" t="s">
        <v>449</v>
      </c>
      <c r="G5" s="10" t="s">
        <v>456</v>
      </c>
      <c r="H5" s="11" t="s">
        <v>64</v>
      </c>
      <c r="I5" t="str">
        <f t="shared" si="0"/>
        <v>100 法人 0103010000 人事課(法人)</v>
      </c>
    </row>
    <row r="6" spans="1:9">
      <c r="A6" s="1" t="s">
        <v>444</v>
      </c>
      <c r="B6" s="1" t="s">
        <v>445</v>
      </c>
      <c r="C6" s="3" t="str">
        <f t="shared" si="1"/>
        <v>32110100 管.支払手数料・報酬</v>
      </c>
      <c r="E6" s="8">
        <v>290</v>
      </c>
      <c r="F6" s="9" t="s">
        <v>454</v>
      </c>
      <c r="G6" s="10" t="s">
        <v>457</v>
      </c>
      <c r="H6" s="11" t="s">
        <v>65</v>
      </c>
      <c r="I6" t="str">
        <f t="shared" si="0"/>
        <v>290 大学共通 0103020000 人事課(大学)</v>
      </c>
    </row>
    <row r="7" spans="1:9">
      <c r="E7" s="8">
        <v>100</v>
      </c>
      <c r="F7" s="9" t="s">
        <v>449</v>
      </c>
      <c r="G7" s="10" t="s">
        <v>458</v>
      </c>
      <c r="H7" s="11" t="s">
        <v>66</v>
      </c>
      <c r="I7" t="str">
        <f t="shared" si="0"/>
        <v>100 法人 0104010000 財務課(法人）</v>
      </c>
    </row>
    <row r="8" spans="1:9">
      <c r="E8" s="8">
        <v>290</v>
      </c>
      <c r="F8" s="9" t="s">
        <v>454</v>
      </c>
      <c r="G8" s="10" t="s">
        <v>459</v>
      </c>
      <c r="H8" s="11" t="s">
        <v>67</v>
      </c>
      <c r="I8" t="str">
        <f t="shared" si="0"/>
        <v>290 大学共通 0104020000 財務課(大学)</v>
      </c>
    </row>
    <row r="9" spans="1:9">
      <c r="E9" s="8">
        <v>100</v>
      </c>
      <c r="F9" s="9" t="s">
        <v>449</v>
      </c>
      <c r="G9" s="10" t="s">
        <v>460</v>
      </c>
      <c r="H9" s="11" t="s">
        <v>461</v>
      </c>
      <c r="I9" t="str">
        <f t="shared" si="0"/>
        <v>100 法人 0104030000 管財課(法人）</v>
      </c>
    </row>
    <row r="10" spans="1:9">
      <c r="E10" s="8">
        <v>290</v>
      </c>
      <c r="F10" s="9" t="s">
        <v>454</v>
      </c>
      <c r="G10" s="10" t="s">
        <v>462</v>
      </c>
      <c r="H10" s="11" t="s">
        <v>463</v>
      </c>
      <c r="I10" t="str">
        <f t="shared" si="0"/>
        <v>290 大学共通 0104040000 管財課(大学)</v>
      </c>
    </row>
    <row r="11" spans="1:9">
      <c r="E11" s="8">
        <v>290</v>
      </c>
      <c r="F11" s="9" t="s">
        <v>454</v>
      </c>
      <c r="G11" s="10" t="s">
        <v>464</v>
      </c>
      <c r="H11" s="11" t="s">
        <v>465</v>
      </c>
      <c r="I11" t="str">
        <f t="shared" si="0"/>
        <v>290 大学共通 0104080000 大学全体経費</v>
      </c>
    </row>
    <row r="12" spans="1:9">
      <c r="E12" s="8">
        <v>290</v>
      </c>
      <c r="F12" s="9" t="s">
        <v>454</v>
      </c>
      <c r="G12" s="10" t="s">
        <v>466</v>
      </c>
      <c r="H12" s="11" t="s">
        <v>68</v>
      </c>
      <c r="I12" t="str">
        <f t="shared" si="0"/>
        <v>290 大学共通 0104090000 大学全体経費(総持寺）</v>
      </c>
    </row>
    <row r="13" spans="1:9">
      <c r="E13" s="8">
        <v>100</v>
      </c>
      <c r="F13" s="9" t="s">
        <v>449</v>
      </c>
      <c r="G13" s="10" t="s">
        <v>467</v>
      </c>
      <c r="H13" s="11" t="s">
        <v>69</v>
      </c>
      <c r="I13" t="str">
        <f t="shared" si="0"/>
        <v>100 法人 0105010000 広報課(法人)</v>
      </c>
    </row>
    <row r="14" spans="1:9">
      <c r="E14" s="8">
        <v>290</v>
      </c>
      <c r="F14" s="9" t="s">
        <v>454</v>
      </c>
      <c r="G14" s="10" t="s">
        <v>468</v>
      </c>
      <c r="H14" s="11" t="s">
        <v>70</v>
      </c>
      <c r="I14" t="str">
        <f t="shared" si="0"/>
        <v>290 大学共通 0105020000 広報課(大学)</v>
      </c>
    </row>
    <row r="15" spans="1:9">
      <c r="E15" s="8">
        <v>100</v>
      </c>
      <c r="F15" s="9" t="s">
        <v>449</v>
      </c>
      <c r="G15" s="10" t="s">
        <v>469</v>
      </c>
      <c r="H15" s="11" t="s">
        <v>470</v>
      </c>
      <c r="I15" t="str">
        <f t="shared" si="0"/>
        <v>100 法人 0201010002 初等中等部(事業C)-ロボット</v>
      </c>
    </row>
    <row r="16" spans="1:9">
      <c r="A16" s="2"/>
      <c r="B16" s="2"/>
      <c r="C16" s="2"/>
      <c r="E16" s="8">
        <v>100</v>
      </c>
      <c r="F16" s="9" t="s">
        <v>449</v>
      </c>
      <c r="G16" s="10" t="s">
        <v>471</v>
      </c>
      <c r="H16" s="11" t="s">
        <v>71</v>
      </c>
      <c r="I16" t="str">
        <f t="shared" si="0"/>
        <v>100 法人 0202010000 初等中等課</v>
      </c>
    </row>
    <row r="17" spans="1:9">
      <c r="A17" s="2"/>
      <c r="B17" s="2"/>
      <c r="C17" s="2"/>
      <c r="E17" s="12" t="s">
        <v>472</v>
      </c>
      <c r="F17" s="9" t="s">
        <v>473</v>
      </c>
      <c r="G17" s="10" t="s">
        <v>474</v>
      </c>
      <c r="H17" s="11" t="s">
        <v>72</v>
      </c>
      <c r="I17" t="str">
        <f t="shared" si="0"/>
        <v>100/290 法人/大学共通 0203010000 校友課</v>
      </c>
    </row>
    <row r="18" spans="1:9">
      <c r="A18" s="2"/>
      <c r="B18" s="2"/>
      <c r="C18" s="2"/>
      <c r="E18" s="8">
        <v>100</v>
      </c>
      <c r="F18" s="9" t="s">
        <v>449</v>
      </c>
      <c r="G18" s="10" t="s">
        <v>475</v>
      </c>
      <c r="H18" s="11" t="s">
        <v>73</v>
      </c>
      <c r="I18" t="str">
        <f t="shared" si="0"/>
        <v>100 法人 0204010000 一貫連携教育研究所</v>
      </c>
    </row>
    <row r="19" spans="1:9">
      <c r="A19" s="2"/>
      <c r="B19" s="2"/>
      <c r="C19" s="2"/>
      <c r="E19" s="8">
        <v>100</v>
      </c>
      <c r="F19" s="9" t="s">
        <v>449</v>
      </c>
      <c r="G19" s="10" t="s">
        <v>476</v>
      </c>
      <c r="H19" s="11" t="s">
        <v>74</v>
      </c>
      <c r="I19" t="str">
        <f t="shared" si="0"/>
        <v>100 法人 0302010000 内部監査室</v>
      </c>
    </row>
    <row r="20" spans="1:9">
      <c r="A20" s="2"/>
      <c r="B20" s="2"/>
      <c r="C20" s="2"/>
      <c r="E20" s="8">
        <v>100</v>
      </c>
      <c r="F20" s="9" t="s">
        <v>449</v>
      </c>
      <c r="G20" s="15" t="s">
        <v>477</v>
      </c>
      <c r="H20" s="16" t="s">
        <v>75</v>
      </c>
      <c r="I20" t="str">
        <f t="shared" si="0"/>
        <v>100 法人 0401010001 経営政策部(事業C)-キャンパス再整備計画</v>
      </c>
    </row>
    <row r="21" spans="1:9">
      <c r="A21" s="2"/>
      <c r="B21" s="2"/>
      <c r="C21" s="2"/>
      <c r="E21" s="8">
        <v>290</v>
      </c>
      <c r="F21" s="9" t="s">
        <v>454</v>
      </c>
      <c r="G21" s="10" t="s">
        <v>478</v>
      </c>
      <c r="H21" s="11" t="s">
        <v>479</v>
      </c>
      <c r="I21" t="str">
        <f t="shared" si="0"/>
        <v>290 大学共通 0402010000 経営政策課（大学）</v>
      </c>
    </row>
    <row r="22" spans="1:9">
      <c r="A22" s="2"/>
      <c r="B22" s="2"/>
      <c r="C22" s="2"/>
      <c r="E22" s="8">
        <v>290</v>
      </c>
      <c r="F22" s="9" t="s">
        <v>454</v>
      </c>
      <c r="G22" s="10" t="s">
        <v>76</v>
      </c>
      <c r="H22" s="11" t="s">
        <v>480</v>
      </c>
      <c r="I22" t="str">
        <f t="shared" si="0"/>
        <v>290 大学共通 0402020000 大学IR推進ｵﾌｨｽ</v>
      </c>
    </row>
    <row r="23" spans="1:9">
      <c r="A23" s="2"/>
      <c r="B23" s="2"/>
      <c r="C23" s="2"/>
      <c r="E23" s="8">
        <v>100</v>
      </c>
      <c r="F23" s="9" t="s">
        <v>449</v>
      </c>
      <c r="G23" s="10" t="s">
        <v>481</v>
      </c>
      <c r="H23" s="11" t="s">
        <v>482</v>
      </c>
      <c r="I23" t="str">
        <f t="shared" si="0"/>
        <v>100 法人 0403010000 理事長・学長室（法人）</v>
      </c>
    </row>
    <row r="24" spans="1:9">
      <c r="A24" s="2"/>
      <c r="B24" s="2"/>
      <c r="C24" s="2"/>
      <c r="E24" s="8">
        <v>290</v>
      </c>
      <c r="F24" s="9" t="s">
        <v>454</v>
      </c>
      <c r="G24" s="10" t="s">
        <v>483</v>
      </c>
      <c r="H24" s="11" t="s">
        <v>484</v>
      </c>
      <c r="I24" t="str">
        <f t="shared" si="0"/>
        <v>290 大学共通 0502010000 教学政策課</v>
      </c>
    </row>
    <row r="25" spans="1:9">
      <c r="A25" s="2"/>
      <c r="B25" s="2"/>
      <c r="C25" s="2"/>
      <c r="E25" s="8">
        <v>290</v>
      </c>
      <c r="F25" s="9" t="s">
        <v>454</v>
      </c>
      <c r="G25" s="13">
        <v>1001010001</v>
      </c>
      <c r="H25" s="14" t="s">
        <v>77</v>
      </c>
      <c r="I25" t="str">
        <f t="shared" si="0"/>
        <v>290 大学共通 1001010001 教務部(事業C)-入学前・初年次教育</v>
      </c>
    </row>
    <row r="26" spans="1:9">
      <c r="A26" s="2"/>
      <c r="B26" s="2"/>
      <c r="C26" s="2"/>
      <c r="E26" s="8">
        <v>290</v>
      </c>
      <c r="F26" s="9" t="s">
        <v>454</v>
      </c>
      <c r="G26" s="13">
        <v>1001010002</v>
      </c>
      <c r="H26" s="14" t="s">
        <v>78</v>
      </c>
      <c r="I26" t="str">
        <f t="shared" si="0"/>
        <v>290 大学共通 1001010002 教務部(事業C)-ｵｲﾅﾋﾞの構築</v>
      </c>
    </row>
    <row r="27" spans="1:9">
      <c r="A27" s="2"/>
      <c r="B27" s="2"/>
      <c r="C27" s="2"/>
      <c r="E27" s="8">
        <v>290</v>
      </c>
      <c r="F27" s="9" t="s">
        <v>454</v>
      </c>
      <c r="G27" s="15">
        <v>1001010005</v>
      </c>
      <c r="H27" s="16" t="s">
        <v>79</v>
      </c>
      <c r="I27" t="str">
        <f t="shared" si="0"/>
        <v>290 大学共通 1001010005 教務部(事業C)-併設校との高大連携</v>
      </c>
    </row>
    <row r="28" spans="1:9">
      <c r="A28" s="2"/>
      <c r="B28" s="2"/>
      <c r="C28" s="2"/>
      <c r="E28" s="8">
        <v>290</v>
      </c>
      <c r="F28" s="9" t="s">
        <v>454</v>
      </c>
      <c r="G28" s="15">
        <v>1001010006</v>
      </c>
      <c r="H28" s="16" t="s">
        <v>80</v>
      </c>
      <c r="I28" t="str">
        <f t="shared" si="0"/>
        <v>290 大学共通 1001010006 教務部(事業C)-ｱｻｰﾃｨﾌﾞﾌﾟﾛｸﾞﾗﾑの高度化</v>
      </c>
    </row>
    <row r="29" spans="1:9">
      <c r="E29" s="8">
        <v>290</v>
      </c>
      <c r="F29" s="9" t="s">
        <v>454</v>
      </c>
      <c r="G29" s="15">
        <v>1001010007</v>
      </c>
      <c r="H29" s="16" t="s">
        <v>81</v>
      </c>
      <c r="I29" t="str">
        <f t="shared" si="0"/>
        <v>290 大学共通 1001010007 教務部(事業C)-面談力開発研究</v>
      </c>
    </row>
    <row r="30" spans="1:9">
      <c r="A30" s="2"/>
      <c r="B30" s="2"/>
      <c r="C30" s="2"/>
      <c r="E30" s="8">
        <v>290</v>
      </c>
      <c r="F30" s="9" t="s">
        <v>454</v>
      </c>
      <c r="G30" s="10" t="s">
        <v>485</v>
      </c>
      <c r="H30" s="11" t="s">
        <v>82</v>
      </c>
      <c r="I30" t="str">
        <f t="shared" si="0"/>
        <v>290 大学共通 1002010000 教務課･事務経費</v>
      </c>
    </row>
    <row r="31" spans="1:9">
      <c r="A31" s="2"/>
      <c r="B31" s="2"/>
      <c r="C31" s="2"/>
      <c r="E31" s="8">
        <v>290</v>
      </c>
      <c r="F31" s="9" t="s">
        <v>454</v>
      </c>
      <c r="G31" s="10" t="s">
        <v>486</v>
      </c>
      <c r="H31" s="11" t="s">
        <v>83</v>
      </c>
      <c r="I31" t="str">
        <f t="shared" si="0"/>
        <v>290 大学共通 1002020000 教務課･授業経費</v>
      </c>
    </row>
    <row r="32" spans="1:9">
      <c r="E32" s="8">
        <v>290</v>
      </c>
      <c r="F32" s="9" t="s">
        <v>454</v>
      </c>
      <c r="G32" s="10" t="s">
        <v>487</v>
      </c>
      <c r="H32" s="11" t="s">
        <v>84</v>
      </c>
      <c r="I32" t="str">
        <f t="shared" si="0"/>
        <v>290 大学共通 1003010000 教育開発ｾﾝﾀｰ</v>
      </c>
    </row>
    <row r="33" spans="5:9">
      <c r="E33" s="8">
        <v>290</v>
      </c>
      <c r="F33" s="9" t="s">
        <v>454</v>
      </c>
      <c r="G33" s="10" t="s">
        <v>488</v>
      </c>
      <c r="H33" s="11" t="s">
        <v>85</v>
      </c>
      <c r="I33" t="str">
        <f t="shared" si="0"/>
        <v>290 大学共通 1003020000 教育開発奨励制度</v>
      </c>
    </row>
    <row r="34" spans="5:9">
      <c r="E34" s="8">
        <v>290</v>
      </c>
      <c r="F34" s="9" t="s">
        <v>454</v>
      </c>
      <c r="G34" s="10" t="s">
        <v>489</v>
      </c>
      <c r="H34" s="11" t="s">
        <v>86</v>
      </c>
      <c r="I34" t="str">
        <f t="shared" si="0"/>
        <v>290 大学共通 1004010000 教職支援ｾﾝﾀｰ</v>
      </c>
    </row>
    <row r="35" spans="5:9">
      <c r="E35" s="8">
        <v>290</v>
      </c>
      <c r="F35" s="9" t="s">
        <v>454</v>
      </c>
      <c r="G35" s="10" t="s">
        <v>490</v>
      </c>
      <c r="H35" s="11" t="s">
        <v>87</v>
      </c>
      <c r="I35" t="str">
        <f t="shared" si="0"/>
        <v>290 大学共通 1005010000 ﾗｲﾃｨﾝｸﾞｾﾝﾀｰ</v>
      </c>
    </row>
    <row r="36" spans="5:9">
      <c r="E36" s="8">
        <v>290</v>
      </c>
      <c r="F36" s="9" t="s">
        <v>454</v>
      </c>
      <c r="G36" s="10" t="s">
        <v>491</v>
      </c>
      <c r="H36" s="11" t="s">
        <v>88</v>
      </c>
      <c r="I36" t="str">
        <f t="shared" si="0"/>
        <v>290 大学共通 1006010000 ｱｻｰﾃｨﾌﾞ課</v>
      </c>
    </row>
    <row r="37" spans="5:9">
      <c r="E37" s="8">
        <v>290</v>
      </c>
      <c r="F37" s="9" t="s">
        <v>454</v>
      </c>
      <c r="G37" s="10" t="s">
        <v>492</v>
      </c>
      <c r="H37" s="11" t="s">
        <v>89</v>
      </c>
      <c r="I37" t="str">
        <f t="shared" si="0"/>
        <v>290 大学共通 1007010000 ｱｻｰﾃｨﾌﾞ研究ｾﾝﾀｰ</v>
      </c>
    </row>
    <row r="38" spans="5:9">
      <c r="E38" s="8">
        <v>290</v>
      </c>
      <c r="F38" s="9" t="s">
        <v>454</v>
      </c>
      <c r="G38" s="10" t="s">
        <v>493</v>
      </c>
      <c r="H38" s="11" t="s">
        <v>90</v>
      </c>
      <c r="I38" t="str">
        <f t="shared" si="0"/>
        <v>290 大学共通 1101020000 入試課(広報)</v>
      </c>
    </row>
    <row r="39" spans="5:9">
      <c r="E39" s="8">
        <v>290</v>
      </c>
      <c r="F39" s="9" t="s">
        <v>454</v>
      </c>
      <c r="G39" s="10" t="s">
        <v>494</v>
      </c>
      <c r="H39" s="11" t="s">
        <v>91</v>
      </c>
      <c r="I39" t="str">
        <f t="shared" si="0"/>
        <v>290 大学共通 1102010000 入試課</v>
      </c>
    </row>
    <row r="40" spans="5:9">
      <c r="E40" s="8">
        <v>290</v>
      </c>
      <c r="F40" s="9" t="s">
        <v>454</v>
      </c>
      <c r="G40" s="15">
        <v>1201010002</v>
      </c>
      <c r="H40" s="16" t="s">
        <v>92</v>
      </c>
      <c r="I40" t="str">
        <f t="shared" si="0"/>
        <v>290 大学共通 1201010002 学生支援部(事業C)-ﾀﾞｲﾊﾞｰｼﾃｨ障がい支援</v>
      </c>
    </row>
    <row r="41" spans="5:9">
      <c r="E41" s="8">
        <v>290</v>
      </c>
      <c r="F41" s="9" t="s">
        <v>454</v>
      </c>
      <c r="G41" s="10" t="s">
        <v>495</v>
      </c>
      <c r="H41" s="11" t="s">
        <v>93</v>
      </c>
      <c r="I41" t="str">
        <f t="shared" si="0"/>
        <v>290 大学共通 1202010000 学生支援課</v>
      </c>
    </row>
    <row r="42" spans="5:9">
      <c r="E42" s="8">
        <v>290</v>
      </c>
      <c r="F42" s="9" t="s">
        <v>454</v>
      </c>
      <c r="G42" s="10" t="s">
        <v>94</v>
      </c>
      <c r="H42" s="11" t="s">
        <v>496</v>
      </c>
      <c r="I42" t="str">
        <f t="shared" si="0"/>
        <v>290 大学共通 1202020000 学生厚生経費</v>
      </c>
    </row>
    <row r="43" spans="5:9">
      <c r="E43" s="8">
        <v>290</v>
      </c>
      <c r="F43" s="9" t="s">
        <v>454</v>
      </c>
      <c r="G43" s="10" t="s">
        <v>497</v>
      </c>
      <c r="H43" s="11" t="s">
        <v>498</v>
      </c>
      <c r="I43" t="str">
        <f t="shared" si="0"/>
        <v>290 大学共通 1202030000 学生健康管理費</v>
      </c>
    </row>
    <row r="44" spans="5:9">
      <c r="E44" s="8">
        <v>290</v>
      </c>
      <c r="F44" s="9" t="s">
        <v>454</v>
      </c>
      <c r="G44" s="10" t="s">
        <v>499</v>
      </c>
      <c r="H44" s="11" t="s">
        <v>500</v>
      </c>
      <c r="I44" t="str">
        <f t="shared" si="0"/>
        <v>290 大学共通 1202040000 学生支援課･補助金対象外</v>
      </c>
    </row>
    <row r="45" spans="5:9">
      <c r="E45" s="8">
        <v>290</v>
      </c>
      <c r="F45" s="9" t="s">
        <v>454</v>
      </c>
      <c r="G45" s="10" t="s">
        <v>501</v>
      </c>
      <c r="H45" s="11" t="s">
        <v>95</v>
      </c>
      <c r="I45" t="str">
        <f t="shared" si="0"/>
        <v>290 大学共通 1203010000 学生相談室</v>
      </c>
    </row>
    <row r="46" spans="5:9">
      <c r="E46" s="8">
        <v>290</v>
      </c>
      <c r="F46" s="9" t="s">
        <v>454</v>
      </c>
      <c r="G46" s="10" t="s">
        <v>502</v>
      </c>
      <c r="H46" s="11" t="s">
        <v>96</v>
      </c>
      <c r="I46" t="str">
        <f t="shared" si="0"/>
        <v>290 大学共通 1204010000 課外活動支援ｾﾝﾀｰ</v>
      </c>
    </row>
    <row r="47" spans="5:9">
      <c r="E47" s="8">
        <v>290</v>
      </c>
      <c r="F47" s="9" t="s">
        <v>454</v>
      </c>
      <c r="G47" s="15">
        <v>1301010001</v>
      </c>
      <c r="H47" s="16" t="s">
        <v>97</v>
      </c>
      <c r="I47" t="str">
        <f t="shared" si="0"/>
        <v>290 大学共通 1301010001 就職･ｷｬﾘｱ支援部(事業C)-就職実績の質的向上</v>
      </c>
    </row>
    <row r="48" spans="5:9">
      <c r="E48" s="8">
        <v>290</v>
      </c>
      <c r="F48" s="9" t="s">
        <v>454</v>
      </c>
      <c r="G48" s="15">
        <v>1301010002</v>
      </c>
      <c r="H48" s="16" t="s">
        <v>98</v>
      </c>
      <c r="I48" t="str">
        <f t="shared" si="0"/>
        <v>290 大学共通 1301010002 就職･ｷｬﾘｱ支援部(事業C)-公務員合格実績の向上</v>
      </c>
    </row>
    <row r="49" spans="1:9">
      <c r="E49" s="8">
        <v>290</v>
      </c>
      <c r="F49" s="9" t="s">
        <v>454</v>
      </c>
      <c r="G49" s="13">
        <v>1301010003</v>
      </c>
      <c r="H49" s="14" t="s">
        <v>99</v>
      </c>
      <c r="I49" t="str">
        <f t="shared" si="0"/>
        <v>290 大学共通 1301010003 就職･ｷｬﾘｱ支援部(事業C)-追大ＷＩＬの推進</v>
      </c>
    </row>
    <row r="50" spans="1:9">
      <c r="E50" s="8">
        <v>290</v>
      </c>
      <c r="F50" s="9" t="s">
        <v>454</v>
      </c>
      <c r="G50" s="10" t="s">
        <v>503</v>
      </c>
      <c r="H50" s="11" t="s">
        <v>100</v>
      </c>
      <c r="I50" t="str">
        <f t="shared" si="0"/>
        <v>290 大学共通 1302010000 就職･ｷｬﾘｱ支援課</v>
      </c>
    </row>
    <row r="51" spans="1:9">
      <c r="E51" s="8">
        <v>290</v>
      </c>
      <c r="F51" s="9" t="s">
        <v>454</v>
      </c>
      <c r="G51" s="10" t="s">
        <v>504</v>
      </c>
      <c r="H51" s="11" t="s">
        <v>101</v>
      </c>
      <c r="I51" t="str">
        <f t="shared" si="0"/>
        <v>290 大学共通 1302020000 就職･ｷｬﾘｱ支援課･補助金対象外</v>
      </c>
    </row>
    <row r="52" spans="1:9">
      <c r="A52" s="2"/>
      <c r="B52" s="2"/>
      <c r="C52" s="2"/>
      <c r="E52" s="8">
        <v>290</v>
      </c>
      <c r="F52" s="9" t="s">
        <v>454</v>
      </c>
      <c r="G52" s="10" t="s">
        <v>505</v>
      </c>
      <c r="H52" s="11" t="s">
        <v>102</v>
      </c>
      <c r="I52" t="str">
        <f t="shared" si="0"/>
        <v>290 大学共通 1303010000 ｷｬﾘｱ開発ｾﾝﾀｰ</v>
      </c>
    </row>
    <row r="53" spans="1:9">
      <c r="A53" s="2"/>
      <c r="B53" s="2"/>
      <c r="C53" s="2"/>
      <c r="E53" s="8">
        <v>290</v>
      </c>
      <c r="F53" s="9" t="s">
        <v>454</v>
      </c>
      <c r="G53" s="10" t="s">
        <v>506</v>
      </c>
      <c r="H53" s="11" t="s">
        <v>103</v>
      </c>
      <c r="I53" t="str">
        <f t="shared" si="0"/>
        <v>290 大学共通 1402010000 研究･社会連携課</v>
      </c>
    </row>
    <row r="54" spans="1:9">
      <c r="A54" s="2"/>
      <c r="B54" s="2"/>
      <c r="C54" s="2"/>
      <c r="E54" s="8">
        <v>290</v>
      </c>
      <c r="F54" s="9" t="s">
        <v>454</v>
      </c>
      <c r="G54" s="15">
        <v>1401010001</v>
      </c>
      <c r="H54" s="16" t="s">
        <v>104</v>
      </c>
      <c r="I54" t="str">
        <f t="shared" si="0"/>
        <v>290 大学共通 1401010001 研究･社会連携部(事業C)-産学官連携推進機能化</v>
      </c>
    </row>
    <row r="55" spans="1:9">
      <c r="A55" s="2"/>
      <c r="B55" s="2"/>
      <c r="C55" s="2"/>
      <c r="E55" s="8">
        <v>290</v>
      </c>
      <c r="F55" s="9" t="s">
        <v>454</v>
      </c>
      <c r="G55" s="15">
        <v>1401010002</v>
      </c>
      <c r="H55" s="16" t="s">
        <v>105</v>
      </c>
      <c r="I55" t="str">
        <f t="shared" si="0"/>
        <v>290 大学共通 1401010002 研究･社会連携部(事業C)-リカレント教育の推進</v>
      </c>
    </row>
    <row r="56" spans="1:9">
      <c r="A56" s="2"/>
      <c r="B56" s="2"/>
      <c r="C56" s="2"/>
      <c r="E56" s="8">
        <v>290</v>
      </c>
      <c r="F56" s="9" t="s">
        <v>454</v>
      </c>
      <c r="G56" s="15">
        <v>1401010003</v>
      </c>
      <c r="H56" s="16" t="s">
        <v>106</v>
      </c>
      <c r="I56" t="str">
        <f t="shared" si="0"/>
        <v>290 大学共通 1401010003 研究･社会連携部(事業C)-関西経済ﾈｯﾄﾜｰｷﾝｸﾞ</v>
      </c>
    </row>
    <row r="57" spans="1:9">
      <c r="A57" s="2"/>
      <c r="B57" s="2"/>
      <c r="C57" s="2"/>
      <c r="E57" s="8">
        <v>290</v>
      </c>
      <c r="F57" s="9" t="s">
        <v>454</v>
      </c>
      <c r="G57" s="10" t="s">
        <v>507</v>
      </c>
      <c r="H57" s="11" t="s">
        <v>107</v>
      </c>
      <c r="I57" t="str">
        <f t="shared" si="0"/>
        <v>290 大学共通 1403010000 ｵｰｽﾄﾗﾘｱ･ｱｼﾞｱ研究所</v>
      </c>
    </row>
    <row r="58" spans="1:9">
      <c r="A58" s="2"/>
      <c r="B58" s="2"/>
      <c r="C58" s="2"/>
      <c r="E58" s="8">
        <v>290</v>
      </c>
      <c r="F58" s="9" t="s">
        <v>454</v>
      </c>
      <c r="G58" s="10" t="s">
        <v>508</v>
      </c>
      <c r="H58" s="11" t="s">
        <v>108</v>
      </c>
      <c r="I58" t="str">
        <f t="shared" si="0"/>
        <v>290 大学共通 1404010000 ﾍﾞﾝﾁｬｰﾋﾞｼﾞﾈｽ研究所</v>
      </c>
    </row>
    <row r="59" spans="1:9">
      <c r="A59" s="2"/>
      <c r="B59" s="2"/>
      <c r="C59" s="2"/>
      <c r="E59" s="8">
        <v>290</v>
      </c>
      <c r="F59" s="9" t="s">
        <v>454</v>
      </c>
      <c r="G59" s="10" t="s">
        <v>509</v>
      </c>
      <c r="H59" s="11" t="s">
        <v>109</v>
      </c>
      <c r="I59" t="str">
        <f t="shared" si="0"/>
        <v>290 大学共通 1405010000 心の教育研究所</v>
      </c>
    </row>
    <row r="60" spans="1:9">
      <c r="A60" s="2"/>
      <c r="B60" s="2"/>
      <c r="C60" s="2"/>
      <c r="E60" s="8">
        <v>290</v>
      </c>
      <c r="F60" s="9" t="s">
        <v>454</v>
      </c>
      <c r="G60" s="10" t="s">
        <v>510</v>
      </c>
      <c r="H60" s="11" t="s">
        <v>110</v>
      </c>
      <c r="I60" t="str">
        <f t="shared" si="0"/>
        <v>290 大学共通 1406010000 笑学研究所</v>
      </c>
    </row>
    <row r="61" spans="1:9">
      <c r="A61" s="2"/>
      <c r="B61" s="2"/>
      <c r="C61" s="2"/>
      <c r="E61" s="8">
        <v>290</v>
      </c>
      <c r="F61" s="9" t="s">
        <v>454</v>
      </c>
      <c r="G61" s="10" t="s">
        <v>511</v>
      </c>
      <c r="H61" s="11" t="s">
        <v>111</v>
      </c>
      <c r="I61" t="str">
        <f t="shared" si="0"/>
        <v>290 大学共通 1407010000 成熟社会研究所</v>
      </c>
    </row>
    <row r="62" spans="1:9">
      <c r="A62" s="2"/>
      <c r="B62" s="2"/>
      <c r="C62" s="2"/>
      <c r="E62" s="8">
        <v>290</v>
      </c>
      <c r="F62" s="9" t="s">
        <v>454</v>
      </c>
      <c r="G62" s="10" t="s">
        <v>512</v>
      </c>
      <c r="H62" s="11" t="s">
        <v>112</v>
      </c>
      <c r="I62" t="str">
        <f t="shared" si="0"/>
        <v>290 大学共通 1408010000 北摂総合研究所</v>
      </c>
    </row>
    <row r="63" spans="1:9">
      <c r="A63" s="2"/>
      <c r="B63" s="2"/>
      <c r="C63" s="2"/>
      <c r="E63" s="8">
        <v>290</v>
      </c>
      <c r="F63" s="9" t="s">
        <v>454</v>
      </c>
      <c r="G63" s="10" t="s">
        <v>513</v>
      </c>
      <c r="H63" s="11" t="s">
        <v>113</v>
      </c>
      <c r="I63" t="str">
        <f t="shared" si="0"/>
        <v>290 大学共通 1409010000 地域支援心理研究ｾﾝﾀｰ</v>
      </c>
    </row>
    <row r="64" spans="1:9">
      <c r="E64" s="8">
        <v>290</v>
      </c>
      <c r="F64" s="9" t="s">
        <v>454</v>
      </c>
      <c r="G64" s="10" t="s">
        <v>514</v>
      </c>
      <c r="H64" s="11" t="s">
        <v>114</v>
      </c>
      <c r="I64" t="str">
        <f t="shared" si="0"/>
        <v>290 大学共通 1410010000 ｽﾎﾟｰﾂ研究ｾﾝﾀｰ</v>
      </c>
    </row>
    <row r="65" spans="5:9">
      <c r="E65" s="8">
        <v>100</v>
      </c>
      <c r="F65" s="9" t="s">
        <v>449</v>
      </c>
      <c r="G65" s="10" t="s">
        <v>515</v>
      </c>
      <c r="H65" s="11" t="s">
        <v>115</v>
      </c>
      <c r="I65" t="str">
        <f t="shared" si="0"/>
        <v>100 法人 1411010000 学院志研究室</v>
      </c>
    </row>
    <row r="66" spans="5:9">
      <c r="E66" s="8">
        <v>100</v>
      </c>
      <c r="F66" s="9" t="s">
        <v>449</v>
      </c>
      <c r="G66" s="10" t="s">
        <v>516</v>
      </c>
      <c r="H66" s="11" t="s">
        <v>116</v>
      </c>
      <c r="I66" t="str">
        <f t="shared" si="0"/>
        <v>100 法人 1412010000 記念資料室</v>
      </c>
    </row>
    <row r="67" spans="5:9">
      <c r="E67" s="8">
        <v>290</v>
      </c>
      <c r="F67" s="9" t="s">
        <v>454</v>
      </c>
      <c r="G67" s="10" t="s">
        <v>517</v>
      </c>
      <c r="H67" s="11" t="s">
        <v>117</v>
      </c>
      <c r="I67" t="str">
        <f t="shared" ref="I67:I132" si="2">E67&amp;" "&amp;F67&amp;" "&amp;G67&amp;" "&amp;H67</f>
        <v>290 大学共通 1502010000 国際交流教育課</v>
      </c>
    </row>
    <row r="68" spans="5:9">
      <c r="E68" s="8">
        <v>290</v>
      </c>
      <c r="F68" s="9" t="s">
        <v>454</v>
      </c>
      <c r="G68" s="10" t="s">
        <v>518</v>
      </c>
      <c r="H68" s="11" t="s">
        <v>118</v>
      </c>
      <c r="I68" t="str">
        <f t="shared" si="2"/>
        <v>290 大学共通 1502020000 国際交流教育課･補助金対象外</v>
      </c>
    </row>
    <row r="69" spans="5:9">
      <c r="E69" s="8">
        <v>290</v>
      </c>
      <c r="F69" s="9" t="s">
        <v>454</v>
      </c>
      <c r="G69" s="10" t="s">
        <v>519</v>
      </c>
      <c r="H69" s="11" t="s">
        <v>520</v>
      </c>
      <c r="I69" t="str">
        <f t="shared" si="2"/>
        <v>290 大学共通 1602010000 図書館</v>
      </c>
    </row>
    <row r="70" spans="5:9">
      <c r="E70" s="8">
        <v>290</v>
      </c>
      <c r="F70" s="9" t="s">
        <v>454</v>
      </c>
      <c r="G70" s="10" t="s">
        <v>521</v>
      </c>
      <c r="H70" s="11" t="s">
        <v>119</v>
      </c>
      <c r="I70" t="str">
        <f t="shared" si="2"/>
        <v>290 大学共通 1603010000 情報ﾒﾃﾞｨｱ課</v>
      </c>
    </row>
    <row r="71" spans="5:9">
      <c r="E71" s="8">
        <v>290</v>
      </c>
      <c r="F71" s="9" t="s">
        <v>454</v>
      </c>
      <c r="G71" s="10" t="s">
        <v>522</v>
      </c>
      <c r="H71" s="11" t="s">
        <v>120</v>
      </c>
      <c r="I71" t="str">
        <f t="shared" si="2"/>
        <v>290 大学共通 1902010000 総持寺ｷｬﾝﾊﾟｽ総合ｵﾌｨｽ</v>
      </c>
    </row>
    <row r="72" spans="5:9">
      <c r="E72" s="8">
        <v>210</v>
      </c>
      <c r="F72" s="9" t="s">
        <v>523</v>
      </c>
      <c r="G72" s="15">
        <v>2101010001</v>
      </c>
      <c r="H72" s="16" t="s">
        <v>121</v>
      </c>
      <c r="I72" t="str">
        <f t="shared" si="2"/>
        <v>210 経済学部 2101010001 経済学部(事業C)-学外への研究発表制作</v>
      </c>
    </row>
    <row r="73" spans="5:9">
      <c r="E73" s="8">
        <v>210</v>
      </c>
      <c r="F73" s="9" t="s">
        <v>523</v>
      </c>
      <c r="G73" s="15">
        <v>2101010002</v>
      </c>
      <c r="H73" s="16" t="s">
        <v>122</v>
      </c>
      <c r="I73" t="str">
        <f t="shared" si="2"/>
        <v>210 経済学部 2101010002 経済学部(事業C)-質保証の検定ﾃｽﾄ施行</v>
      </c>
    </row>
    <row r="74" spans="5:9">
      <c r="E74" s="8">
        <v>210</v>
      </c>
      <c r="F74" s="9" t="s">
        <v>523</v>
      </c>
      <c r="G74" s="10" t="s">
        <v>524</v>
      </c>
      <c r="H74" s="11" t="s">
        <v>123</v>
      </c>
      <c r="I74" t="str">
        <f t="shared" si="2"/>
        <v>210 経済学部 2102010000 経済学部</v>
      </c>
    </row>
    <row r="75" spans="5:9">
      <c r="E75" s="8">
        <v>220</v>
      </c>
      <c r="F75" s="9" t="s">
        <v>525</v>
      </c>
      <c r="G75" s="15">
        <v>2201010002</v>
      </c>
      <c r="H75" s="16" t="s">
        <v>124</v>
      </c>
      <c r="I75" t="str">
        <f t="shared" si="2"/>
        <v>220 経営学部 2201010002 経営学部(事業C)-海外勤務学生の育成</v>
      </c>
    </row>
    <row r="76" spans="5:9">
      <c r="E76" s="8">
        <v>220</v>
      </c>
      <c r="F76" s="9" t="s">
        <v>525</v>
      </c>
      <c r="G76" s="10" t="s">
        <v>526</v>
      </c>
      <c r="H76" s="11" t="s">
        <v>125</v>
      </c>
      <c r="I76" t="str">
        <f t="shared" si="2"/>
        <v>220 経営学部 2202010000 経営学部</v>
      </c>
    </row>
    <row r="77" spans="5:9">
      <c r="E77" s="8">
        <v>220</v>
      </c>
      <c r="F77" s="9" t="s">
        <v>525</v>
      </c>
      <c r="G77" s="10" t="s">
        <v>527</v>
      </c>
      <c r="H77" s="11" t="s">
        <v>126</v>
      </c>
      <c r="I77" t="str">
        <f t="shared" si="2"/>
        <v>220 経営学部 2204010000 経営･経済研究科</v>
      </c>
    </row>
    <row r="78" spans="5:9">
      <c r="E78" s="8">
        <v>230</v>
      </c>
      <c r="F78" s="8" t="s">
        <v>528</v>
      </c>
      <c r="G78" s="10" t="s">
        <v>529</v>
      </c>
      <c r="H78" s="11" t="s">
        <v>127</v>
      </c>
      <c r="I78" t="str">
        <f t="shared" si="2"/>
        <v>230 地域創造学部 2302010000 地域創造学部</v>
      </c>
    </row>
    <row r="79" spans="5:9">
      <c r="E79" s="8">
        <v>240</v>
      </c>
      <c r="F79" s="9" t="s">
        <v>530</v>
      </c>
      <c r="G79" s="15">
        <v>2401010002</v>
      </c>
      <c r="H79" s="16" t="s">
        <v>128</v>
      </c>
      <c r="I79" t="str">
        <f t="shared" si="2"/>
        <v>240 社会学部 2401010002 社会学部(事業C)-国際連携推進</v>
      </c>
    </row>
    <row r="80" spans="5:9">
      <c r="E80" s="8">
        <v>240</v>
      </c>
      <c r="F80" s="9" t="s">
        <v>530</v>
      </c>
      <c r="G80" s="10" t="s">
        <v>531</v>
      </c>
      <c r="H80" s="11" t="s">
        <v>129</v>
      </c>
      <c r="I80" t="str">
        <f t="shared" si="2"/>
        <v>240 社会学部 2402010000 社会学部</v>
      </c>
    </row>
    <row r="81" spans="1:9">
      <c r="E81" s="8">
        <v>250</v>
      </c>
      <c r="F81" s="9" t="s">
        <v>532</v>
      </c>
      <c r="G81" s="10" t="s">
        <v>533</v>
      </c>
      <c r="H81" s="11" t="s">
        <v>130</v>
      </c>
      <c r="I81" t="str">
        <f t="shared" si="2"/>
        <v>250 心理学部 2502010000 心理学部</v>
      </c>
    </row>
    <row r="82" spans="1:9">
      <c r="E82" s="8">
        <v>250</v>
      </c>
      <c r="F82" s="9" t="s">
        <v>532</v>
      </c>
      <c r="G82" s="10" t="s">
        <v>534</v>
      </c>
      <c r="H82" s="11" t="s">
        <v>131</v>
      </c>
      <c r="I82" t="str">
        <f t="shared" si="2"/>
        <v>250 心理学部 2502020000 資格課程(教職)</v>
      </c>
    </row>
    <row r="83" spans="1:9">
      <c r="E83" s="8">
        <v>250</v>
      </c>
      <c r="F83" s="9" t="s">
        <v>532</v>
      </c>
      <c r="G83" s="10" t="s">
        <v>535</v>
      </c>
      <c r="H83" s="11" t="s">
        <v>132</v>
      </c>
      <c r="I83" t="str">
        <f t="shared" si="2"/>
        <v>250 心理学部 2502030000 資格課程(学芸員)</v>
      </c>
    </row>
    <row r="84" spans="1:9">
      <c r="E84" s="8">
        <v>250</v>
      </c>
      <c r="F84" s="9" t="s">
        <v>532</v>
      </c>
      <c r="G84" s="10" t="s">
        <v>536</v>
      </c>
      <c r="H84" s="11" t="s">
        <v>133</v>
      </c>
      <c r="I84" t="str">
        <f t="shared" si="2"/>
        <v>250 心理学部 2502040000 資格課程(社会教育)</v>
      </c>
    </row>
    <row r="85" spans="1:9">
      <c r="A85" s="2"/>
      <c r="B85" s="2"/>
      <c r="C85" s="2"/>
      <c r="E85" s="8">
        <v>250</v>
      </c>
      <c r="F85" s="9" t="s">
        <v>532</v>
      </c>
      <c r="G85" s="10" t="s">
        <v>537</v>
      </c>
      <c r="H85" s="11" t="s">
        <v>134</v>
      </c>
      <c r="I85" t="str">
        <f t="shared" si="2"/>
        <v>250 心理学部 2504010000 心理学研究科</v>
      </c>
    </row>
    <row r="86" spans="1:9">
      <c r="A86" s="2"/>
      <c r="B86" s="2"/>
      <c r="C86" s="2"/>
      <c r="E86" s="8">
        <v>260</v>
      </c>
      <c r="F86" s="9" t="s">
        <v>538</v>
      </c>
      <c r="G86" s="15">
        <v>2601010001</v>
      </c>
      <c r="H86" s="16" t="s">
        <v>135</v>
      </c>
      <c r="I86" t="str">
        <f t="shared" si="2"/>
        <v>260 国際教養学部 2601010001 国際教養学部(事業C)-追大型統合学修の展開</v>
      </c>
    </row>
    <row r="87" spans="1:9">
      <c r="A87" s="2"/>
      <c r="B87" s="2"/>
      <c r="C87" s="2"/>
      <c r="E87" s="8">
        <v>260</v>
      </c>
      <c r="F87" s="9" t="s">
        <v>538</v>
      </c>
      <c r="G87" s="15">
        <v>2601010002</v>
      </c>
      <c r="H87" s="16" t="s">
        <v>136</v>
      </c>
      <c r="I87" t="str">
        <f t="shared" si="2"/>
        <v>260 国際教養学部 2601010002 国際教養学部(事業C)-追大型実践学修の展開</v>
      </c>
    </row>
    <row r="88" spans="1:9">
      <c r="A88" s="2"/>
      <c r="B88" s="2"/>
      <c r="C88" s="2"/>
      <c r="E88" s="8">
        <v>260</v>
      </c>
      <c r="F88" s="9" t="s">
        <v>538</v>
      </c>
      <c r="G88" s="10" t="s">
        <v>539</v>
      </c>
      <c r="H88" s="11" t="s">
        <v>137</v>
      </c>
      <c r="I88" t="str">
        <f t="shared" si="2"/>
        <v>260 国際教養学部 2602010000 国際教養学部</v>
      </c>
    </row>
    <row r="89" spans="1:9">
      <c r="A89" s="2"/>
      <c r="B89" s="2"/>
      <c r="C89" s="2"/>
      <c r="E89" s="8">
        <v>260</v>
      </c>
      <c r="F89" s="9" t="s">
        <v>538</v>
      </c>
      <c r="G89" s="10" t="s">
        <v>540</v>
      </c>
      <c r="H89" s="11" t="s">
        <v>138</v>
      </c>
      <c r="I89" t="str">
        <f t="shared" si="2"/>
        <v>260 国際教養学部 2604010000 現代社会文化研究科</v>
      </c>
    </row>
    <row r="90" spans="1:9">
      <c r="A90" s="2"/>
      <c r="B90" s="2"/>
      <c r="C90" s="2"/>
      <c r="E90" s="8">
        <v>290</v>
      </c>
      <c r="F90" s="9" t="s">
        <v>454</v>
      </c>
      <c r="G90" s="10" t="s">
        <v>541</v>
      </c>
      <c r="H90" s="11" t="s">
        <v>139</v>
      </c>
      <c r="I90" t="str">
        <f t="shared" si="2"/>
        <v>290 大学共通 2902010000 基盤教育機構</v>
      </c>
    </row>
    <row r="91" spans="1:9">
      <c r="A91" s="2"/>
      <c r="B91" s="2"/>
      <c r="C91" s="2"/>
      <c r="E91" s="8">
        <v>290</v>
      </c>
      <c r="F91" s="9" t="s">
        <v>454</v>
      </c>
      <c r="G91" s="10" t="s">
        <v>542</v>
      </c>
      <c r="H91" s="11" t="s">
        <v>140</v>
      </c>
      <c r="I91" t="str">
        <f t="shared" si="2"/>
        <v>290 大学共通 2902020000 保健体育授業</v>
      </c>
    </row>
    <row r="92" spans="1:9" ht="12.75" thickBot="1">
      <c r="A92" s="2"/>
      <c r="B92" s="2"/>
      <c r="C92" s="2"/>
      <c r="E92" s="17">
        <v>290</v>
      </c>
      <c r="F92" s="18" t="s">
        <v>454</v>
      </c>
      <c r="G92" s="19" t="s">
        <v>543</v>
      </c>
      <c r="H92" s="20" t="s">
        <v>141</v>
      </c>
      <c r="I92" t="str">
        <f t="shared" si="2"/>
        <v>290 大学共通 2902030000 保健体育実習</v>
      </c>
    </row>
    <row r="93" spans="1:9">
      <c r="A93" s="2"/>
      <c r="B93" s="2"/>
      <c r="C93" s="2"/>
      <c r="E93" s="8">
        <v>290</v>
      </c>
      <c r="F93" s="9" t="s">
        <v>454</v>
      </c>
      <c r="G93" s="10" t="s">
        <v>544</v>
      </c>
      <c r="H93" s="11" t="s">
        <v>545</v>
      </c>
      <c r="I93" t="str">
        <f t="shared" si="2"/>
        <v>290 大学共通 2901160000 大学院充実費</v>
      </c>
    </row>
    <row r="94" spans="1:9">
      <c r="A94" s="2"/>
      <c r="B94" s="2"/>
      <c r="C94" s="2"/>
      <c r="E94" s="8">
        <v>290</v>
      </c>
      <c r="F94" s="9" t="s">
        <v>454</v>
      </c>
      <c r="G94" s="10" t="s">
        <v>546</v>
      </c>
      <c r="H94" s="11" t="s">
        <v>547</v>
      </c>
      <c r="I94" t="str">
        <f t="shared" si="2"/>
        <v>290 大学共通 2901170000 学術研究振興資金</v>
      </c>
    </row>
    <row r="95" spans="1:9">
      <c r="A95" s="2"/>
      <c r="B95" s="2"/>
      <c r="C95" s="2"/>
      <c r="E95" s="8">
        <v>290</v>
      </c>
      <c r="F95" s="9" t="s">
        <v>454</v>
      </c>
      <c r="G95" s="10" t="s">
        <v>548</v>
      </c>
      <c r="H95" s="11" t="s">
        <v>549</v>
      </c>
      <c r="I95" t="str">
        <f t="shared" si="2"/>
        <v>290 大学共通 2903090000 学会活動支援</v>
      </c>
    </row>
    <row r="96" spans="1:9">
      <c r="A96" s="2"/>
      <c r="B96" s="2"/>
      <c r="C96" s="2"/>
      <c r="E96" s="8">
        <v>290</v>
      </c>
      <c r="F96" s="9" t="s">
        <v>454</v>
      </c>
      <c r="G96" s="10" t="s">
        <v>550</v>
      </c>
      <c r="H96" s="11" t="s">
        <v>551</v>
      </c>
      <c r="I96" t="str">
        <f t="shared" si="2"/>
        <v>290 大学共通 2903100000 研究生経費</v>
      </c>
    </row>
    <row r="97" spans="1:9">
      <c r="A97" s="2"/>
      <c r="B97" s="2"/>
      <c r="C97" s="2"/>
      <c r="E97" s="21">
        <v>610</v>
      </c>
      <c r="F97" s="22" t="s">
        <v>552</v>
      </c>
      <c r="G97" s="23" t="s">
        <v>553</v>
      </c>
      <c r="H97" s="24" t="s">
        <v>142</v>
      </c>
      <c r="I97" t="str">
        <f t="shared" si="2"/>
        <v>610 高等学校 6102010000 高等学校</v>
      </c>
    </row>
    <row r="98" spans="1:9">
      <c r="E98" s="8">
        <v>620</v>
      </c>
      <c r="F98" s="9" t="s">
        <v>554</v>
      </c>
      <c r="G98" s="10" t="s">
        <v>555</v>
      </c>
      <c r="H98" s="11" t="s">
        <v>143</v>
      </c>
      <c r="I98" t="str">
        <f t="shared" si="2"/>
        <v>620 中学校 6202010000 中学校</v>
      </c>
    </row>
    <row r="99" spans="1:9">
      <c r="E99" s="8">
        <v>630</v>
      </c>
      <c r="F99" s="9" t="s">
        <v>556</v>
      </c>
      <c r="G99" s="10" t="s">
        <v>557</v>
      </c>
      <c r="H99" s="11" t="s">
        <v>144</v>
      </c>
      <c r="I99" t="str">
        <f t="shared" si="2"/>
        <v>630 中高共通 6302010000 中高共通</v>
      </c>
    </row>
    <row r="100" spans="1:9">
      <c r="E100" s="8">
        <v>710</v>
      </c>
      <c r="F100" s="9" t="s">
        <v>558</v>
      </c>
      <c r="G100" s="10" t="s">
        <v>559</v>
      </c>
      <c r="H100" s="11" t="s">
        <v>145</v>
      </c>
      <c r="I100" t="str">
        <f t="shared" si="2"/>
        <v>710 大手前高等学校 7102010000 大手前高等学校</v>
      </c>
    </row>
    <row r="101" spans="1:9">
      <c r="E101" s="8">
        <v>720</v>
      </c>
      <c r="F101" s="9" t="s">
        <v>560</v>
      </c>
      <c r="G101" s="10" t="s">
        <v>561</v>
      </c>
      <c r="H101" s="11" t="s">
        <v>146</v>
      </c>
      <c r="I101" t="str">
        <f t="shared" si="2"/>
        <v>720 大手前中学校 7202010000 大手前中学校</v>
      </c>
    </row>
    <row r="102" spans="1:9">
      <c r="E102" s="8">
        <v>730</v>
      </c>
      <c r="F102" s="9" t="s">
        <v>562</v>
      </c>
      <c r="G102" s="10" t="s">
        <v>563</v>
      </c>
      <c r="H102" s="11" t="s">
        <v>147</v>
      </c>
      <c r="I102" t="str">
        <f t="shared" si="2"/>
        <v>730 大手前中高共通 7302010000 大手前中高共通</v>
      </c>
    </row>
    <row r="103" spans="1:9">
      <c r="E103" s="8">
        <v>810</v>
      </c>
      <c r="F103" s="9" t="s">
        <v>564</v>
      </c>
      <c r="G103" s="10" t="s">
        <v>565</v>
      </c>
      <c r="H103" s="11" t="s">
        <v>148</v>
      </c>
      <c r="I103" t="str">
        <f t="shared" si="2"/>
        <v>810 小学校 8102010000 小学校</v>
      </c>
    </row>
    <row r="104" spans="1:9" ht="12.75" thickBot="1">
      <c r="E104" s="17">
        <v>910</v>
      </c>
      <c r="F104" s="18" t="s">
        <v>566</v>
      </c>
      <c r="G104" s="19" t="s">
        <v>567</v>
      </c>
      <c r="H104" s="20" t="s">
        <v>149</v>
      </c>
      <c r="I104" t="str">
        <f t="shared" si="2"/>
        <v>910 幼稚園 9102010000 幼稚園</v>
      </c>
    </row>
    <row r="105" spans="1:9">
      <c r="E105">
        <v>290</v>
      </c>
      <c r="F105" t="s">
        <v>641</v>
      </c>
      <c r="G105" s="27" t="s">
        <v>642</v>
      </c>
      <c r="H105" t="s">
        <v>643</v>
      </c>
      <c r="I105" t="str">
        <f t="shared" ref="I105:I107" si="3">E105&amp;" "&amp;F105&amp;" "&amp;G105&amp;" "&amp;H105</f>
        <v>290 大学共通 2901140000 委託研究費</v>
      </c>
    </row>
    <row r="106" spans="1:9">
      <c r="E106">
        <v>290</v>
      </c>
      <c r="F106" t="s">
        <v>454</v>
      </c>
      <c r="G106" s="27" t="s">
        <v>644</v>
      </c>
      <c r="H106" t="s">
        <v>645</v>
      </c>
      <c r="I106" t="str">
        <f t="shared" si="3"/>
        <v>290 大学共通 2901150000 学外共同研究</v>
      </c>
    </row>
    <row r="107" spans="1:9">
      <c r="E107">
        <v>290</v>
      </c>
      <c r="F107" t="s">
        <v>454</v>
      </c>
      <c r="G107" s="27" t="s">
        <v>647</v>
      </c>
      <c r="H107" t="s">
        <v>646</v>
      </c>
      <c r="I107" t="str">
        <f t="shared" si="3"/>
        <v>290 大学共通 2901180000 全学部研究経費共通</v>
      </c>
    </row>
    <row r="108" spans="1:9">
      <c r="E108">
        <v>290</v>
      </c>
      <c r="F108" t="s">
        <v>60</v>
      </c>
      <c r="G108" s="28">
        <v>2903100000</v>
      </c>
      <c r="H108" s="25" t="s">
        <v>648</v>
      </c>
      <c r="I108" t="str">
        <f>E108&amp;" "&amp;F108&amp;" "&amp;G108&amp;" "&amp;H108</f>
        <v>290 大学共通 2903100000 若手研究者奨励費</v>
      </c>
    </row>
    <row r="109" spans="1:9">
      <c r="E109">
        <v>290</v>
      </c>
      <c r="F109" t="s">
        <v>60</v>
      </c>
      <c r="G109" s="28">
        <v>2903110000</v>
      </c>
      <c r="H109" s="25" t="s">
        <v>649</v>
      </c>
      <c r="I109" t="str">
        <f>E109&amp;" "&amp;F109&amp;" "&amp;G109&amp;" "&amp;H109</f>
        <v>290 大学共通 2903110000 PJ型共同研究奨励費</v>
      </c>
    </row>
    <row r="110" spans="1:9">
      <c r="E110">
        <v>210</v>
      </c>
      <c r="F110" t="s">
        <v>580</v>
      </c>
      <c r="G110" s="27" t="s">
        <v>629</v>
      </c>
      <c r="H110" t="s">
        <v>630</v>
      </c>
      <c r="I110" t="str">
        <f t="shared" si="2"/>
        <v>210 経済学部 2903011035 経済個人研究費_松本直樹</v>
      </c>
    </row>
    <row r="111" spans="1:9">
      <c r="E111">
        <v>210</v>
      </c>
      <c r="F111" t="s">
        <v>580</v>
      </c>
      <c r="G111" s="27" t="s">
        <v>625</v>
      </c>
      <c r="H111" t="s">
        <v>626</v>
      </c>
      <c r="I111" t="str">
        <f t="shared" ref="I111" si="4">E111&amp;" "&amp;F111&amp;" "&amp;G111&amp;" "&amp;H111</f>
        <v>210 経済学部 2903011096 経済個人研究費_奥井克美</v>
      </c>
    </row>
    <row r="112" spans="1:9">
      <c r="E112">
        <v>210</v>
      </c>
      <c r="F112" t="s">
        <v>580</v>
      </c>
      <c r="G112" s="27" t="s">
        <v>633</v>
      </c>
      <c r="H112" t="s">
        <v>634</v>
      </c>
      <c r="I112" t="str">
        <f t="shared" ref="I112" si="5">E112&amp;" "&amp;F112&amp;" "&amp;G112&amp;" "&amp;H112</f>
        <v>210 経済学部 2903011113 経済個人研究費_四塚朋子</v>
      </c>
    </row>
    <row r="113" spans="5:9">
      <c r="E113">
        <v>210</v>
      </c>
      <c r="F113" t="s">
        <v>580</v>
      </c>
      <c r="G113" s="27" t="s">
        <v>631</v>
      </c>
      <c r="H113" t="s">
        <v>632</v>
      </c>
      <c r="I113" t="str">
        <f t="shared" ref="I113" si="6">E113&amp;" "&amp;F113&amp;" "&amp;G113&amp;" "&amp;H113</f>
        <v>210 経済学部 2903011129 経済個人研究費_村上亨</v>
      </c>
    </row>
    <row r="114" spans="5:9">
      <c r="E114">
        <v>210</v>
      </c>
      <c r="F114" t="s">
        <v>580</v>
      </c>
      <c r="G114" s="27" t="s">
        <v>635</v>
      </c>
      <c r="H114" t="s">
        <v>636</v>
      </c>
      <c r="I114" t="str">
        <f t="shared" ref="I114:I115" si="7">E114&amp;" "&amp;F114&amp;" "&amp;G114&amp;" "&amp;H114</f>
        <v>210 経済学部 2903011137 経済個人研究費_杤尾真一</v>
      </c>
    </row>
    <row r="115" spans="5:9">
      <c r="E115">
        <v>210</v>
      </c>
      <c r="F115" t="s">
        <v>580</v>
      </c>
      <c r="G115" s="27" t="s">
        <v>639</v>
      </c>
      <c r="H115" t="s">
        <v>640</v>
      </c>
      <c r="I115" t="str">
        <f t="shared" si="7"/>
        <v>210 経済学部 2903011265 経済個人研究費_村田美希</v>
      </c>
    </row>
    <row r="116" spans="5:9">
      <c r="E116">
        <v>210</v>
      </c>
      <c r="F116" t="s">
        <v>580</v>
      </c>
      <c r="G116" s="27" t="s">
        <v>627</v>
      </c>
      <c r="H116" t="s">
        <v>628</v>
      </c>
      <c r="I116" t="str">
        <f t="shared" ref="I116" si="8">E116&amp;" "&amp;F116&amp;" "&amp;G116&amp;" "&amp;H116</f>
        <v>210 経済学部 2903011266 経済個人研究費_橋本圭司</v>
      </c>
    </row>
    <row r="117" spans="5:9">
      <c r="E117">
        <v>210</v>
      </c>
      <c r="F117" t="s">
        <v>580</v>
      </c>
      <c r="G117" s="27" t="s">
        <v>637</v>
      </c>
      <c r="H117" t="s">
        <v>638</v>
      </c>
      <c r="I117" t="str">
        <f t="shared" ref="I117" si="9">E117&amp;" "&amp;F117&amp;" "&amp;G117&amp;" "&amp;H117</f>
        <v>210 経済学部 2903011267 経済個人研究費_内藤雄太</v>
      </c>
    </row>
    <row r="118" spans="5:9">
      <c r="E118">
        <v>210</v>
      </c>
      <c r="F118" t="s">
        <v>580</v>
      </c>
      <c r="G118" s="27" t="s">
        <v>155</v>
      </c>
      <c r="H118" t="s">
        <v>156</v>
      </c>
      <c r="I118" t="str">
        <f t="shared" si="2"/>
        <v>210 経済学部 2903011268 経済個人研究費_松田年弘</v>
      </c>
    </row>
    <row r="119" spans="5:9">
      <c r="E119">
        <v>210</v>
      </c>
      <c r="F119" t="s">
        <v>580</v>
      </c>
      <c r="G119" s="27" t="s">
        <v>157</v>
      </c>
      <c r="H119" t="s">
        <v>158</v>
      </c>
      <c r="I119" t="str">
        <f t="shared" si="2"/>
        <v>210 経済学部 2903011347 経済個人研究費_細井雅代</v>
      </c>
    </row>
    <row r="120" spans="5:9">
      <c r="E120">
        <v>210</v>
      </c>
      <c r="F120" t="s">
        <v>580</v>
      </c>
      <c r="G120" s="27" t="s">
        <v>159</v>
      </c>
      <c r="H120" t="s">
        <v>160</v>
      </c>
      <c r="I120" t="str">
        <f t="shared" si="2"/>
        <v>210 経済学部 2903011375 経済個人研究費_山口公一</v>
      </c>
    </row>
    <row r="121" spans="5:9">
      <c r="E121">
        <v>210</v>
      </c>
      <c r="F121" t="s">
        <v>580</v>
      </c>
      <c r="G121" s="27" t="s">
        <v>161</v>
      </c>
      <c r="H121" t="s">
        <v>162</v>
      </c>
      <c r="I121" t="str">
        <f t="shared" si="2"/>
        <v>210 経済学部 2903011393 経済個人研究費_小椋真奈美</v>
      </c>
    </row>
    <row r="122" spans="5:9">
      <c r="E122">
        <v>210</v>
      </c>
      <c r="F122" t="s">
        <v>580</v>
      </c>
      <c r="G122" s="27" t="s">
        <v>163</v>
      </c>
      <c r="H122" t="s">
        <v>164</v>
      </c>
      <c r="I122" t="str">
        <f t="shared" si="2"/>
        <v>210 経済学部 2903011510 経済個人研究費_近藤伸二</v>
      </c>
    </row>
    <row r="123" spans="5:9">
      <c r="E123">
        <v>210</v>
      </c>
      <c r="F123" t="s">
        <v>580</v>
      </c>
      <c r="G123" s="27" t="s">
        <v>165</v>
      </c>
      <c r="H123" t="s">
        <v>166</v>
      </c>
      <c r="I123" t="str">
        <f t="shared" si="2"/>
        <v>210 経済学部 2903011511 経済個人研究費_桜庭千尋</v>
      </c>
    </row>
    <row r="124" spans="5:9">
      <c r="E124">
        <v>210</v>
      </c>
      <c r="F124" t="s">
        <v>580</v>
      </c>
      <c r="G124" s="27" t="s">
        <v>167</v>
      </c>
      <c r="H124" t="s">
        <v>168</v>
      </c>
      <c r="I124" t="str">
        <f t="shared" si="2"/>
        <v>210 経済学部 2903011520 経済個人研究費_佐藤伸行</v>
      </c>
    </row>
    <row r="125" spans="5:9">
      <c r="E125">
        <v>210</v>
      </c>
      <c r="F125" t="s">
        <v>580</v>
      </c>
      <c r="G125" s="27" t="s">
        <v>169</v>
      </c>
      <c r="H125" t="s">
        <v>170</v>
      </c>
      <c r="I125" t="str">
        <f t="shared" si="2"/>
        <v>210 経済学部 2903011541 経済個人研究費_長町理恵子</v>
      </c>
    </row>
    <row r="126" spans="5:9">
      <c r="E126">
        <v>210</v>
      </c>
      <c r="F126" t="s">
        <v>580</v>
      </c>
      <c r="G126" s="27" t="s">
        <v>171</v>
      </c>
      <c r="H126" t="s">
        <v>172</v>
      </c>
      <c r="I126" t="str">
        <f t="shared" si="2"/>
        <v>210 経済学部 2903011543 経済個人研究費_木下智博</v>
      </c>
    </row>
    <row r="127" spans="5:9">
      <c r="E127">
        <v>210</v>
      </c>
      <c r="F127" t="s">
        <v>580</v>
      </c>
      <c r="G127" s="27" t="s">
        <v>173</v>
      </c>
      <c r="H127" t="s">
        <v>174</v>
      </c>
      <c r="I127" t="str">
        <f t="shared" si="2"/>
        <v>210 経済学部 2903011544 経済個人研究費_藤好陽太郎</v>
      </c>
    </row>
    <row r="128" spans="5:9">
      <c r="E128">
        <v>210</v>
      </c>
      <c r="F128" t="s">
        <v>580</v>
      </c>
      <c r="G128" s="27" t="s">
        <v>175</v>
      </c>
      <c r="H128" t="s">
        <v>176</v>
      </c>
      <c r="I128" t="str">
        <f t="shared" si="2"/>
        <v>210 経済学部 2903011545 経済個人研究費_何彦旻</v>
      </c>
    </row>
    <row r="129" spans="1:9">
      <c r="E129">
        <v>210</v>
      </c>
      <c r="F129" t="s">
        <v>580</v>
      </c>
      <c r="G129" s="29" t="s">
        <v>177</v>
      </c>
      <c r="H129" t="s">
        <v>178</v>
      </c>
      <c r="I129" t="str">
        <f t="shared" si="2"/>
        <v>210 経済学部 2903011546 経済個人研究費_長谷川路子</v>
      </c>
    </row>
    <row r="130" spans="1:9">
      <c r="E130">
        <v>210</v>
      </c>
      <c r="F130" t="s">
        <v>580</v>
      </c>
      <c r="G130" s="29" t="s">
        <v>179</v>
      </c>
      <c r="H130" t="s">
        <v>180</v>
      </c>
      <c r="I130" t="str">
        <f t="shared" si="2"/>
        <v>210 経済学部 2903011557 経済個人研究費_北村亮真</v>
      </c>
    </row>
    <row r="131" spans="1:9">
      <c r="A131" s="2"/>
      <c r="B131" s="2"/>
      <c r="C131" s="2"/>
      <c r="E131">
        <v>210</v>
      </c>
      <c r="F131" t="s">
        <v>580</v>
      </c>
      <c r="G131" s="29" t="s">
        <v>583</v>
      </c>
      <c r="H131" t="s">
        <v>181</v>
      </c>
      <c r="I131" t="str">
        <f t="shared" si="2"/>
        <v>210 経済学部 2903011561 経済個人研究費_宇仁宏幸</v>
      </c>
    </row>
    <row r="132" spans="1:9">
      <c r="A132" s="2"/>
      <c r="B132" s="2"/>
      <c r="C132" s="2"/>
      <c r="E132">
        <v>210</v>
      </c>
      <c r="F132" t="s">
        <v>523</v>
      </c>
      <c r="G132" s="29" t="s">
        <v>182</v>
      </c>
      <c r="H132" t="s">
        <v>183</v>
      </c>
      <c r="I132" t="str">
        <f t="shared" si="2"/>
        <v>210 経済学部 2903013554 経済個人研究費_栗山直子</v>
      </c>
    </row>
    <row r="133" spans="1:9">
      <c r="E133">
        <v>210</v>
      </c>
      <c r="F133" t="s">
        <v>523</v>
      </c>
      <c r="G133" s="27" t="s">
        <v>622</v>
      </c>
      <c r="H133" t="s">
        <v>623</v>
      </c>
      <c r="I133" t="str">
        <f>E133&amp;" "&amp;F133&amp;" "&amp;G133&amp;" "&amp;H133</f>
        <v>210 経済学部 2903013816 経済個人研究費_真銅正宏</v>
      </c>
    </row>
    <row r="134" spans="1:9">
      <c r="E134">
        <v>210</v>
      </c>
      <c r="F134" t="s">
        <v>523</v>
      </c>
      <c r="G134" s="30" t="s">
        <v>616</v>
      </c>
      <c r="H134" s="25" t="s">
        <v>568</v>
      </c>
      <c r="I134" t="str">
        <f>E134&amp;" "&amp;F134&amp;" "&amp;G134&amp;" "&amp;H134</f>
        <v>210 経済学部 2903014081 経済個人研究費_松岡真由子</v>
      </c>
    </row>
    <row r="135" spans="1:9">
      <c r="E135">
        <v>210</v>
      </c>
      <c r="F135" t="s">
        <v>523</v>
      </c>
      <c r="G135" s="30" t="s">
        <v>603</v>
      </c>
      <c r="H135" s="25" t="s">
        <v>569</v>
      </c>
      <c r="I135" t="str">
        <f>E135&amp;" "&amp;F135&amp;" "&amp;G135&amp;" "&amp;H135</f>
        <v>210 経済学部 2903015462 経済個人研究費_日比伊奈穂</v>
      </c>
    </row>
    <row r="136" spans="1:9">
      <c r="E136">
        <v>210</v>
      </c>
      <c r="F136" t="s">
        <v>523</v>
      </c>
      <c r="G136" s="27" t="s">
        <v>604</v>
      </c>
      <c r="H136" t="s">
        <v>582</v>
      </c>
      <c r="I136" t="str">
        <f>E136&amp;" "&amp;F136&amp;" "&amp;G136&amp;" "&amp;H136</f>
        <v>210 経済学部 2903016031 経済個人研究費_多田さおり</v>
      </c>
    </row>
    <row r="137" spans="1:9">
      <c r="A137" s="2"/>
      <c r="B137" s="2"/>
      <c r="C137" s="2"/>
      <c r="E137">
        <v>220</v>
      </c>
      <c r="F137" t="s">
        <v>525</v>
      </c>
      <c r="G137" s="29" t="s">
        <v>184</v>
      </c>
      <c r="H137" t="s">
        <v>185</v>
      </c>
      <c r="I137" t="str">
        <f t="shared" ref="I137:I191" si="10">E137&amp;" "&amp;F137&amp;" "&amp;G137&amp;" "&amp;H137</f>
        <v>220 経営学部 2903021034 経営個人研究費_福田得夫</v>
      </c>
    </row>
    <row r="138" spans="1:9">
      <c r="A138" s="2"/>
      <c r="B138" s="2"/>
      <c r="C138" s="2"/>
      <c r="E138">
        <v>220</v>
      </c>
      <c r="F138" t="s">
        <v>525</v>
      </c>
      <c r="G138" s="29" t="s">
        <v>186</v>
      </c>
      <c r="H138" t="s">
        <v>187</v>
      </c>
      <c r="I138" t="str">
        <f t="shared" si="10"/>
        <v>220 経営学部 2903021115 経営個人研究費_中村都</v>
      </c>
    </row>
    <row r="139" spans="1:9">
      <c r="A139" s="2"/>
      <c r="B139" s="2"/>
      <c r="C139" s="2"/>
      <c r="E139">
        <v>220</v>
      </c>
      <c r="F139" t="s">
        <v>525</v>
      </c>
      <c r="G139" s="27" t="s">
        <v>188</v>
      </c>
      <c r="H139" t="s">
        <v>189</v>
      </c>
      <c r="I139" t="str">
        <f t="shared" si="10"/>
        <v>220 経営学部 2903021148 経営個人研究費_西島太一</v>
      </c>
    </row>
    <row r="140" spans="1:9">
      <c r="A140" s="2"/>
      <c r="B140" s="2"/>
      <c r="C140" s="2"/>
      <c r="E140">
        <v>220</v>
      </c>
      <c r="F140" t="s">
        <v>525</v>
      </c>
      <c r="G140" s="27" t="s">
        <v>190</v>
      </c>
      <c r="H140" t="s">
        <v>191</v>
      </c>
      <c r="I140" t="str">
        <f t="shared" si="10"/>
        <v>220 経営学部 2903021164 経営個人研究費_デシルバ</v>
      </c>
    </row>
    <row r="141" spans="1:9">
      <c r="E141">
        <v>220</v>
      </c>
      <c r="F141" t="s">
        <v>525</v>
      </c>
      <c r="G141" s="27" t="s">
        <v>192</v>
      </c>
      <c r="H141" t="s">
        <v>193</v>
      </c>
      <c r="I141" t="str">
        <f t="shared" si="10"/>
        <v>220 経営学部 2903021197 経営個人研究費_徐治文</v>
      </c>
    </row>
    <row r="142" spans="1:9">
      <c r="E142">
        <v>220</v>
      </c>
      <c r="F142" t="s">
        <v>525</v>
      </c>
      <c r="G142" s="27" t="s">
        <v>194</v>
      </c>
      <c r="H142" t="s">
        <v>195</v>
      </c>
      <c r="I142" t="str">
        <f t="shared" si="10"/>
        <v>220 経営学部 2903021213 経営個人研究費_中野統英</v>
      </c>
    </row>
    <row r="143" spans="1:9">
      <c r="E143">
        <v>220</v>
      </c>
      <c r="F143" t="s">
        <v>525</v>
      </c>
      <c r="G143" s="27" t="s">
        <v>196</v>
      </c>
      <c r="H143" t="s">
        <v>197</v>
      </c>
      <c r="I143" t="str">
        <f t="shared" si="10"/>
        <v>220 経営学部 2903021255 経営個人研究費_岡崎利美</v>
      </c>
    </row>
    <row r="144" spans="1:9">
      <c r="E144">
        <v>220</v>
      </c>
      <c r="F144" t="s">
        <v>525</v>
      </c>
      <c r="G144" s="27" t="s">
        <v>198</v>
      </c>
      <c r="H144" t="s">
        <v>199</v>
      </c>
      <c r="I144" t="str">
        <f t="shared" si="10"/>
        <v>220 経営学部 2903021286 経営個人研究費_杤尾安伸</v>
      </c>
    </row>
    <row r="145" spans="5:9">
      <c r="E145">
        <v>220</v>
      </c>
      <c r="F145" t="s">
        <v>525</v>
      </c>
      <c r="G145" s="27" t="s">
        <v>200</v>
      </c>
      <c r="H145" t="s">
        <v>201</v>
      </c>
      <c r="I145" t="str">
        <f t="shared" si="10"/>
        <v>220 経営学部 2903021298 経営個人研究費_水野浩児</v>
      </c>
    </row>
    <row r="146" spans="5:9">
      <c r="E146">
        <v>220</v>
      </c>
      <c r="F146" t="s">
        <v>525</v>
      </c>
      <c r="G146" s="27" t="s">
        <v>202</v>
      </c>
      <c r="H146" t="s">
        <v>203</v>
      </c>
      <c r="I146" t="str">
        <f t="shared" si="10"/>
        <v>220 経営学部 2903021321 経営個人研究費_朴修賢</v>
      </c>
    </row>
    <row r="147" spans="5:9">
      <c r="E147">
        <v>220</v>
      </c>
      <c r="F147" t="s">
        <v>525</v>
      </c>
      <c r="G147" s="27" t="s">
        <v>204</v>
      </c>
      <c r="H147" t="s">
        <v>205</v>
      </c>
      <c r="I147" t="str">
        <f t="shared" si="10"/>
        <v>220 経営学部 2903021352 経営個人研究費_金川智恵</v>
      </c>
    </row>
    <row r="148" spans="5:9">
      <c r="E148">
        <v>220</v>
      </c>
      <c r="F148" t="s">
        <v>525</v>
      </c>
      <c r="G148" s="27" t="s">
        <v>206</v>
      </c>
      <c r="H148" t="s">
        <v>207</v>
      </c>
      <c r="I148" t="str">
        <f t="shared" si="10"/>
        <v>220 経営学部 2903021353 経営個人研究費_池内博一</v>
      </c>
    </row>
    <row r="149" spans="5:9">
      <c r="E149">
        <v>220</v>
      </c>
      <c r="F149" t="s">
        <v>525</v>
      </c>
      <c r="G149" s="27" t="s">
        <v>208</v>
      </c>
      <c r="H149" t="s">
        <v>209</v>
      </c>
      <c r="I149" t="str">
        <f t="shared" si="10"/>
        <v>220 経営学部 2903021366 経営個人研究費_村上喜郁</v>
      </c>
    </row>
    <row r="150" spans="5:9">
      <c r="E150">
        <v>220</v>
      </c>
      <c r="F150" t="s">
        <v>525</v>
      </c>
      <c r="G150" s="27" t="s">
        <v>210</v>
      </c>
      <c r="H150" t="s">
        <v>211</v>
      </c>
      <c r="I150" t="str">
        <f t="shared" si="10"/>
        <v>220 経営学部 2903021397 経営個人研究費_原田章</v>
      </c>
    </row>
    <row r="151" spans="5:9">
      <c r="E151">
        <v>220</v>
      </c>
      <c r="F151" t="s">
        <v>525</v>
      </c>
      <c r="G151" s="27" t="s">
        <v>212</v>
      </c>
      <c r="H151" t="s">
        <v>213</v>
      </c>
      <c r="I151" t="str">
        <f t="shared" si="10"/>
        <v>220 経営学部 2903021404 経営個人研究費_山下克之</v>
      </c>
    </row>
    <row r="152" spans="5:9">
      <c r="E152">
        <v>220</v>
      </c>
      <c r="F152" t="s">
        <v>525</v>
      </c>
      <c r="G152" s="27" t="s">
        <v>214</v>
      </c>
      <c r="H152" t="s">
        <v>215</v>
      </c>
      <c r="I152" t="str">
        <f t="shared" si="10"/>
        <v>220 経営学部 2903021410 経営個人研究費_長岡　千賀</v>
      </c>
    </row>
    <row r="153" spans="5:9">
      <c r="E153">
        <v>220</v>
      </c>
      <c r="F153" t="s">
        <v>525</v>
      </c>
      <c r="G153" s="27" t="s">
        <v>216</v>
      </c>
      <c r="H153" t="s">
        <v>217</v>
      </c>
      <c r="I153" t="str">
        <f t="shared" si="10"/>
        <v>220 経営学部 2903021421 経営個人研究費_李建</v>
      </c>
    </row>
    <row r="154" spans="5:9">
      <c r="E154">
        <v>220</v>
      </c>
      <c r="F154" t="s">
        <v>525</v>
      </c>
      <c r="G154" s="27" t="s">
        <v>218</v>
      </c>
      <c r="H154" t="s">
        <v>219</v>
      </c>
      <c r="I154" t="str">
        <f t="shared" si="10"/>
        <v>220 経営学部 2903021434 経営個人研究費_藤原英賢</v>
      </c>
    </row>
    <row r="155" spans="5:9">
      <c r="E155">
        <v>220</v>
      </c>
      <c r="F155" t="s">
        <v>525</v>
      </c>
      <c r="G155" s="27" t="s">
        <v>220</v>
      </c>
      <c r="H155" t="s">
        <v>221</v>
      </c>
      <c r="I155" t="str">
        <f t="shared" si="10"/>
        <v>220 経営学部 2903021455 経営個人研究費_宮宇地俊岳</v>
      </c>
    </row>
    <row r="156" spans="5:9">
      <c r="E156">
        <v>220</v>
      </c>
      <c r="F156" t="s">
        <v>525</v>
      </c>
      <c r="G156" s="27" t="s">
        <v>222</v>
      </c>
      <c r="H156" t="s">
        <v>223</v>
      </c>
      <c r="I156" t="str">
        <f t="shared" si="10"/>
        <v>220 経営学部 2903021461 経営個人研究費_崔宇</v>
      </c>
    </row>
    <row r="157" spans="5:9">
      <c r="E157">
        <v>220</v>
      </c>
      <c r="F157" t="s">
        <v>525</v>
      </c>
      <c r="G157" s="27" t="s">
        <v>224</v>
      </c>
      <c r="H157" t="s">
        <v>225</v>
      </c>
      <c r="I157" t="str">
        <f t="shared" si="10"/>
        <v>220 経営学部 2903021475 経営個人研究費_池田信寛</v>
      </c>
    </row>
    <row r="158" spans="5:9">
      <c r="E158">
        <v>220</v>
      </c>
      <c r="F158" t="s">
        <v>525</v>
      </c>
      <c r="G158" s="27" t="s">
        <v>226</v>
      </c>
      <c r="H158" t="s">
        <v>227</v>
      </c>
      <c r="I158" t="str">
        <f t="shared" si="10"/>
        <v>220 経営学部 2903021476 経営個人研究費_八木俊輔</v>
      </c>
    </row>
    <row r="159" spans="5:9">
      <c r="E159">
        <v>220</v>
      </c>
      <c r="F159" t="s">
        <v>525</v>
      </c>
      <c r="G159" s="27" t="s">
        <v>228</v>
      </c>
      <c r="H159" t="s">
        <v>229</v>
      </c>
      <c r="I159" t="str">
        <f t="shared" si="10"/>
        <v>220 経営学部 2903021482 経営個人研究費_橋本幸枝</v>
      </c>
    </row>
    <row r="160" spans="5:9">
      <c r="E160">
        <v>220</v>
      </c>
      <c r="F160" t="s">
        <v>525</v>
      </c>
      <c r="G160" s="27" t="s">
        <v>230</v>
      </c>
      <c r="H160" t="s">
        <v>231</v>
      </c>
      <c r="I160" t="str">
        <f t="shared" si="10"/>
        <v>220 経営学部 2903021504 経営個人研究費_宮崎崇将</v>
      </c>
    </row>
    <row r="161" spans="1:9">
      <c r="E161">
        <v>220</v>
      </c>
      <c r="F161" t="s">
        <v>525</v>
      </c>
      <c r="G161" s="27" t="s">
        <v>232</v>
      </c>
      <c r="H161" t="s">
        <v>233</v>
      </c>
      <c r="I161" t="str">
        <f t="shared" si="10"/>
        <v>220 経営学部 2903021507 経営個人研究費_神吉直人</v>
      </c>
    </row>
    <row r="162" spans="1:9">
      <c r="E162">
        <v>220</v>
      </c>
      <c r="F162" t="s">
        <v>525</v>
      </c>
      <c r="G162" s="27" t="s">
        <v>234</v>
      </c>
      <c r="H162" t="s">
        <v>235</v>
      </c>
      <c r="I162" t="str">
        <f t="shared" si="10"/>
        <v>220 経営学部 2903021508 経営個人研究費_石盛真徳</v>
      </c>
    </row>
    <row r="163" spans="1:9">
      <c r="E163">
        <v>220</v>
      </c>
      <c r="F163" t="s">
        <v>525</v>
      </c>
      <c r="G163" s="29" t="s">
        <v>236</v>
      </c>
      <c r="H163" t="s">
        <v>237</v>
      </c>
      <c r="I163" t="str">
        <f t="shared" si="10"/>
        <v>220 経営学部 2903021529 経営個人研究費_井上秀一</v>
      </c>
    </row>
    <row r="164" spans="1:9">
      <c r="E164">
        <v>220</v>
      </c>
      <c r="F164" t="s">
        <v>525</v>
      </c>
      <c r="G164" s="29" t="s">
        <v>238</v>
      </c>
      <c r="H164" t="s">
        <v>239</v>
      </c>
      <c r="I164" t="str">
        <f t="shared" si="10"/>
        <v>220 経営学部 2903021549 経営個人研究費_石井竜馬</v>
      </c>
    </row>
    <row r="165" spans="1:9">
      <c r="E165">
        <v>220</v>
      </c>
      <c r="F165" t="s">
        <v>525</v>
      </c>
      <c r="G165" s="29" t="s">
        <v>240</v>
      </c>
      <c r="H165" t="s">
        <v>241</v>
      </c>
      <c r="I165" t="str">
        <f t="shared" si="10"/>
        <v>220 経営学部 2903021553 経営個人研究費_百嶋計</v>
      </c>
    </row>
    <row r="166" spans="1:9">
      <c r="E166">
        <v>220</v>
      </c>
      <c r="F166" t="s">
        <v>525</v>
      </c>
      <c r="G166" s="29" t="s">
        <v>242</v>
      </c>
      <c r="H166" t="s">
        <v>243</v>
      </c>
      <c r="I166" t="str">
        <f t="shared" si="10"/>
        <v>220 経営学部 2903021554 経営個人研究費_中尾元</v>
      </c>
    </row>
    <row r="167" spans="1:9">
      <c r="E167">
        <v>220</v>
      </c>
      <c r="F167" t="s">
        <v>525</v>
      </c>
      <c r="G167" s="29" t="s">
        <v>588</v>
      </c>
      <c r="H167" t="s">
        <v>244</v>
      </c>
      <c r="I167" t="str">
        <f t="shared" si="10"/>
        <v>220 経営学部 2903021562 経営個人研究費_中西通雄</v>
      </c>
    </row>
    <row r="168" spans="1:9">
      <c r="E168">
        <v>220</v>
      </c>
      <c r="F168" t="s">
        <v>525</v>
      </c>
      <c r="G168" s="29" t="s">
        <v>589</v>
      </c>
      <c r="H168" t="s">
        <v>245</v>
      </c>
      <c r="I168" t="str">
        <f t="shared" si="10"/>
        <v>220 経営学部 2903023237 経営個人研究費_李慶国</v>
      </c>
    </row>
    <row r="169" spans="1:9">
      <c r="A169" s="2"/>
      <c r="B169" s="2"/>
      <c r="C169" s="2"/>
      <c r="E169">
        <v>220</v>
      </c>
      <c r="F169" t="s">
        <v>525</v>
      </c>
      <c r="G169" s="31" t="s">
        <v>585</v>
      </c>
      <c r="H169" s="25" t="s">
        <v>571</v>
      </c>
      <c r="I169" t="str">
        <f>E169&amp;" "&amp;F169&amp;" "&amp;G169&amp;" "&amp;H169</f>
        <v>220 経営学部 2903023622 経営個人研究費_武田裕紀</v>
      </c>
    </row>
    <row r="170" spans="1:9">
      <c r="E170">
        <v>220</v>
      </c>
      <c r="F170" t="s">
        <v>525</v>
      </c>
      <c r="G170" s="29" t="s">
        <v>591</v>
      </c>
      <c r="H170" t="s">
        <v>246</v>
      </c>
      <c r="I170" t="str">
        <f t="shared" si="10"/>
        <v>220 経営学部 2903023996 経営個人研究費_清水栄子</v>
      </c>
    </row>
    <row r="171" spans="1:9">
      <c r="E171">
        <v>220</v>
      </c>
      <c r="F171" t="s">
        <v>525</v>
      </c>
      <c r="G171" s="29" t="s">
        <v>593</v>
      </c>
      <c r="H171" t="s">
        <v>247</v>
      </c>
      <c r="I171" t="str">
        <f t="shared" si="10"/>
        <v>220 経営学部 2903024097 経営個人研究費_稲冨百合子</v>
      </c>
    </row>
    <row r="172" spans="1:9">
      <c r="E172">
        <v>220</v>
      </c>
      <c r="F172" t="s">
        <v>525</v>
      </c>
      <c r="G172" s="30" t="s">
        <v>595</v>
      </c>
      <c r="H172" s="25" t="s">
        <v>572</v>
      </c>
      <c r="I172" t="str">
        <f>E172&amp;" "&amp;F172&amp;" "&amp;G172&amp;" "&amp;H172</f>
        <v>220 経営学部 2903024031 経営個人研究費_ｽﾐｻﾞｰｽ理恵</v>
      </c>
    </row>
    <row r="173" spans="1:9">
      <c r="A173" s="2"/>
      <c r="B173" s="2"/>
      <c r="C173" s="2"/>
      <c r="E173">
        <v>220</v>
      </c>
      <c r="F173" t="s">
        <v>525</v>
      </c>
      <c r="G173" s="31" t="s">
        <v>621</v>
      </c>
      <c r="H173" s="25" t="s">
        <v>570</v>
      </c>
      <c r="I173" t="str">
        <f>E173&amp;" "&amp;F173&amp;" "&amp;G173&amp;" "&amp;H173</f>
        <v>220 経営学部 2903025992 経営個人研究費_大串恵太</v>
      </c>
    </row>
    <row r="174" spans="1:9">
      <c r="E174">
        <v>230</v>
      </c>
      <c r="F174" t="s">
        <v>528</v>
      </c>
      <c r="G174" s="29" t="s">
        <v>248</v>
      </c>
      <c r="H174" t="s">
        <v>249</v>
      </c>
      <c r="I174" t="str">
        <f t="shared" si="10"/>
        <v>230 地域創造学部 2903031194 地域創造個人研究_今堀洋子</v>
      </c>
    </row>
    <row r="175" spans="1:9">
      <c r="E175">
        <v>230</v>
      </c>
      <c r="F175" t="s">
        <v>528</v>
      </c>
      <c r="G175" s="27" t="s">
        <v>250</v>
      </c>
      <c r="H175" t="s">
        <v>251</v>
      </c>
      <c r="I175" t="str">
        <f t="shared" si="10"/>
        <v>230 地域創造学部 2903031419 地域創造個人研究_葉山幹恭</v>
      </c>
    </row>
    <row r="176" spans="1:9">
      <c r="E176">
        <v>230</v>
      </c>
      <c r="F176" t="s">
        <v>528</v>
      </c>
      <c r="G176" s="27" t="s">
        <v>252</v>
      </c>
      <c r="H176" t="s">
        <v>253</v>
      </c>
      <c r="I176" t="str">
        <f t="shared" si="10"/>
        <v>230 地域創造学部 2903031478 地域創造個人研究_稲葉哲</v>
      </c>
    </row>
    <row r="177" spans="5:9">
      <c r="E177">
        <v>230</v>
      </c>
      <c r="F177" t="s">
        <v>528</v>
      </c>
      <c r="G177" s="27" t="s">
        <v>254</v>
      </c>
      <c r="H177" t="s">
        <v>255</v>
      </c>
      <c r="I177" t="str">
        <f t="shared" si="10"/>
        <v>230 地域創造学部 2903033058 地域創造個人研究_山本博史</v>
      </c>
    </row>
    <row r="178" spans="5:9">
      <c r="E178">
        <v>230</v>
      </c>
      <c r="F178" t="s">
        <v>528</v>
      </c>
      <c r="G178" s="27" t="s">
        <v>256</v>
      </c>
      <c r="H178" t="s">
        <v>257</v>
      </c>
      <c r="I178" t="str">
        <f t="shared" si="10"/>
        <v>230 地域創造学部 2903033400 地域創造個人研究_沼尻正之</v>
      </c>
    </row>
    <row r="179" spans="5:9">
      <c r="E179">
        <v>230</v>
      </c>
      <c r="F179" t="s">
        <v>528</v>
      </c>
      <c r="G179" s="27" t="s">
        <v>258</v>
      </c>
      <c r="H179" t="s">
        <v>259</v>
      </c>
      <c r="I179" t="str">
        <f t="shared" si="10"/>
        <v>230 地域創造学部 2903033503 地域創造個人研究_岩渕亜希子</v>
      </c>
    </row>
    <row r="180" spans="5:9">
      <c r="E180">
        <v>230</v>
      </c>
      <c r="F180" t="s">
        <v>528</v>
      </c>
      <c r="G180" s="27" t="s">
        <v>260</v>
      </c>
      <c r="H180" t="s">
        <v>261</v>
      </c>
      <c r="I180" t="str">
        <f t="shared" si="10"/>
        <v>230 地域創造学部 2903033555 地域創造個人研究_草山太郎</v>
      </c>
    </row>
    <row r="181" spans="5:9">
      <c r="E181">
        <v>230</v>
      </c>
      <c r="F181" t="s">
        <v>528</v>
      </c>
      <c r="G181" s="27" t="s">
        <v>262</v>
      </c>
      <c r="H181" t="s">
        <v>263</v>
      </c>
      <c r="I181" t="str">
        <f t="shared" si="10"/>
        <v>230 地域創造学部 2903033725 地域創造個人研究_井上典子</v>
      </c>
    </row>
    <row r="182" spans="5:9">
      <c r="E182">
        <v>230</v>
      </c>
      <c r="F182" t="s">
        <v>528</v>
      </c>
      <c r="G182" s="27" t="s">
        <v>264</v>
      </c>
      <c r="H182" t="s">
        <v>265</v>
      </c>
      <c r="I182" t="str">
        <f t="shared" si="10"/>
        <v>230 地域創造学部 2903033743 地域創造個人研究_佐藤友美子</v>
      </c>
    </row>
    <row r="183" spans="5:9">
      <c r="E183">
        <v>230</v>
      </c>
      <c r="F183" t="s">
        <v>528</v>
      </c>
      <c r="G183" s="27" t="s">
        <v>266</v>
      </c>
      <c r="H183" t="s">
        <v>267</v>
      </c>
      <c r="I183" t="str">
        <f t="shared" si="10"/>
        <v>230 地域創造学部 2903033835 地域創造個人研究_泊吉実</v>
      </c>
    </row>
    <row r="184" spans="5:9">
      <c r="E184">
        <v>230</v>
      </c>
      <c r="F184" t="s">
        <v>528</v>
      </c>
      <c r="G184" s="27" t="s">
        <v>268</v>
      </c>
      <c r="H184" t="s">
        <v>269</v>
      </c>
      <c r="I184" t="str">
        <f t="shared" si="10"/>
        <v>230 地域創造学部 2903033836 地域創造個人研究_田中正人</v>
      </c>
    </row>
    <row r="185" spans="5:9">
      <c r="E185">
        <v>230</v>
      </c>
      <c r="F185" t="s">
        <v>528</v>
      </c>
      <c r="G185" s="27" t="s">
        <v>270</v>
      </c>
      <c r="H185" t="s">
        <v>271</v>
      </c>
      <c r="I185" t="str">
        <f t="shared" si="10"/>
        <v>230 地域創造学部 2903033895 地域創造個人研究_藤原直樹</v>
      </c>
    </row>
    <row r="186" spans="5:9">
      <c r="E186">
        <v>230</v>
      </c>
      <c r="F186" t="s">
        <v>528</v>
      </c>
      <c r="G186" s="27" t="s">
        <v>272</v>
      </c>
      <c r="H186" t="s">
        <v>273</v>
      </c>
      <c r="I186" t="str">
        <f t="shared" si="10"/>
        <v>230 地域創造学部 2903033952 地域創造個人研究_吉田佳世</v>
      </c>
    </row>
    <row r="187" spans="5:9">
      <c r="E187">
        <v>230</v>
      </c>
      <c r="F187" t="s">
        <v>528</v>
      </c>
      <c r="G187" s="27" t="s">
        <v>274</v>
      </c>
      <c r="H187" t="s">
        <v>275</v>
      </c>
      <c r="I187" t="str">
        <f t="shared" si="10"/>
        <v>230 地域創造学部 2903033962 地域創造個人研究_安本宗春</v>
      </c>
    </row>
    <row r="188" spans="5:9">
      <c r="E188">
        <v>230</v>
      </c>
      <c r="F188" t="s">
        <v>528</v>
      </c>
      <c r="G188" s="27" t="s">
        <v>276</v>
      </c>
      <c r="H188" t="s">
        <v>277</v>
      </c>
      <c r="I188" t="str">
        <f t="shared" si="10"/>
        <v>230 地域創造学部 2903033963 地域創造個人研究_佐藤敦信</v>
      </c>
    </row>
    <row r="189" spans="5:9">
      <c r="E189">
        <v>230</v>
      </c>
      <c r="F189" t="s">
        <v>528</v>
      </c>
      <c r="G189" s="27" t="s">
        <v>278</v>
      </c>
      <c r="H189" t="s">
        <v>279</v>
      </c>
      <c r="I189" t="str">
        <f t="shared" si="10"/>
        <v>230 地域創造学部 2903033975 地域創造個人研究_須川まり</v>
      </c>
    </row>
    <row r="190" spans="5:9">
      <c r="E190">
        <v>230</v>
      </c>
      <c r="F190" t="s">
        <v>528</v>
      </c>
      <c r="G190" s="27" t="s">
        <v>280</v>
      </c>
      <c r="H190" t="s">
        <v>281</v>
      </c>
      <c r="I190" t="str">
        <f t="shared" si="10"/>
        <v>230 地域創造学部 2903034013 地域創造個人研究_間中光</v>
      </c>
    </row>
    <row r="191" spans="5:9">
      <c r="E191">
        <v>230</v>
      </c>
      <c r="F191" t="s">
        <v>528</v>
      </c>
      <c r="G191" s="27" t="s">
        <v>282</v>
      </c>
      <c r="H191" t="s">
        <v>283</v>
      </c>
      <c r="I191" t="str">
        <f t="shared" si="10"/>
        <v>230 地域創造学部 2903034014 地域創造個人研究_飯田星良</v>
      </c>
    </row>
    <row r="192" spans="5:9">
      <c r="E192">
        <v>230</v>
      </c>
      <c r="F192" t="s">
        <v>528</v>
      </c>
      <c r="G192" s="27" t="s">
        <v>584</v>
      </c>
      <c r="H192" t="s">
        <v>619</v>
      </c>
      <c r="I192" t="str">
        <f>E192&amp;" "&amp;F192&amp;" "&amp;G192&amp;" "&amp;H192</f>
        <v>230 地域創造学部 2903033064 地域個人研究費_千葉英史</v>
      </c>
    </row>
    <row r="193" spans="1:9">
      <c r="A193" s="2"/>
      <c r="B193" s="2"/>
      <c r="C193" s="2"/>
      <c r="E193">
        <v>230</v>
      </c>
      <c r="F193" t="s">
        <v>528</v>
      </c>
      <c r="G193" s="31" t="s">
        <v>586</v>
      </c>
      <c r="H193" s="25" t="s">
        <v>574</v>
      </c>
      <c r="I193" t="str">
        <f>E193&amp;" "&amp;F193&amp;" "&amp;G193&amp;" "&amp;H193</f>
        <v>230 地域創造学部 2903033974 地域個人研究費_三木浩平</v>
      </c>
    </row>
    <row r="194" spans="1:9">
      <c r="E194">
        <v>230</v>
      </c>
      <c r="F194" t="s">
        <v>528</v>
      </c>
      <c r="G194" s="27" t="s">
        <v>596</v>
      </c>
      <c r="H194" t="s">
        <v>284</v>
      </c>
      <c r="I194" t="str">
        <f t="shared" ref="I194:I253" si="11">E194&amp;" "&amp;F194&amp;" "&amp;G194&amp;" "&amp;H194</f>
        <v>230 地域創造学部 2903034079 地域創造個人研究費_葛西リサ</v>
      </c>
    </row>
    <row r="195" spans="1:9">
      <c r="E195">
        <v>230</v>
      </c>
      <c r="F195" t="s">
        <v>528</v>
      </c>
      <c r="G195" s="30" t="s">
        <v>600</v>
      </c>
      <c r="H195" s="25" t="s">
        <v>573</v>
      </c>
      <c r="I195" t="str">
        <f>E195&amp;" "&amp;F195&amp;" "&amp;G195&amp;" "&amp;H195</f>
        <v>230 地域創造学部 2903034080 地域個人研究費_湯浅麻里子</v>
      </c>
    </row>
    <row r="196" spans="1:9">
      <c r="E196">
        <v>230</v>
      </c>
      <c r="F196" t="s">
        <v>528</v>
      </c>
      <c r="G196" s="27" t="s">
        <v>597</v>
      </c>
      <c r="H196" t="s">
        <v>285</v>
      </c>
      <c r="I196" t="str">
        <f t="shared" si="11"/>
        <v>230 地域創造学部 2903034084 地域創造個人研究費_菅原達也</v>
      </c>
    </row>
    <row r="197" spans="1:9">
      <c r="E197">
        <v>240</v>
      </c>
      <c r="F197" t="s">
        <v>581</v>
      </c>
      <c r="G197" s="31" t="s">
        <v>624</v>
      </c>
      <c r="H197" s="25" t="s">
        <v>576</v>
      </c>
      <c r="I197" t="str">
        <f>E197&amp;" "&amp;F197&amp;" "&amp;G197&amp;" "&amp;H197</f>
        <v>240 社会学部 2903041358 社会個人研究費_岩田聖子</v>
      </c>
    </row>
    <row r="198" spans="1:9">
      <c r="E198">
        <v>240</v>
      </c>
      <c r="F198" t="s">
        <v>581</v>
      </c>
      <c r="G198" s="27" t="s">
        <v>286</v>
      </c>
      <c r="H198" t="s">
        <v>287</v>
      </c>
      <c r="I198" t="str">
        <f t="shared" si="11"/>
        <v>240 社会学部 2903043553 社会個人研究費_古川隆司</v>
      </c>
    </row>
    <row r="199" spans="1:9">
      <c r="E199">
        <v>240</v>
      </c>
      <c r="F199" t="s">
        <v>581</v>
      </c>
      <c r="G199" s="27" t="s">
        <v>288</v>
      </c>
      <c r="H199" t="s">
        <v>289</v>
      </c>
      <c r="I199" t="str">
        <f t="shared" si="11"/>
        <v>240 社会学部 2903043587 社会個人研究費_辰本頼弘</v>
      </c>
    </row>
    <row r="200" spans="1:9">
      <c r="E200">
        <v>240</v>
      </c>
      <c r="F200" t="s">
        <v>581</v>
      </c>
      <c r="G200" s="27" t="s">
        <v>290</v>
      </c>
      <c r="H200" t="s">
        <v>291</v>
      </c>
      <c r="I200" t="str">
        <f t="shared" si="11"/>
        <v>240 社会学部 2903043693 社会個人研究費_上石圭一</v>
      </c>
    </row>
    <row r="201" spans="1:9">
      <c r="E201">
        <v>240</v>
      </c>
      <c r="F201" t="s">
        <v>581</v>
      </c>
      <c r="G201" s="27" t="s">
        <v>292</v>
      </c>
      <c r="H201" t="s">
        <v>293</v>
      </c>
      <c r="I201" t="str">
        <f t="shared" si="11"/>
        <v>240 社会学部 2903043694 社会個人研究費_足立重和</v>
      </c>
    </row>
    <row r="202" spans="1:9">
      <c r="E202">
        <v>240</v>
      </c>
      <c r="F202" t="s">
        <v>581</v>
      </c>
      <c r="G202" s="27" t="s">
        <v>294</v>
      </c>
      <c r="H202" t="s">
        <v>295</v>
      </c>
      <c r="I202" t="str">
        <f t="shared" si="11"/>
        <v>240 社会学部 2903043695 社会個人研究費_蘭由岐子</v>
      </c>
    </row>
    <row r="203" spans="1:9">
      <c r="E203">
        <v>240</v>
      </c>
      <c r="F203" t="s">
        <v>581</v>
      </c>
      <c r="G203" s="27" t="s">
        <v>296</v>
      </c>
      <c r="H203" t="s">
        <v>297</v>
      </c>
      <c r="I203" t="str">
        <f t="shared" si="11"/>
        <v>240 社会学部 2903043705 社会個人研究費_三上剛史</v>
      </c>
    </row>
    <row r="204" spans="1:9">
      <c r="E204">
        <v>240</v>
      </c>
      <c r="F204" t="s">
        <v>581</v>
      </c>
      <c r="G204" s="27" t="s">
        <v>298</v>
      </c>
      <c r="H204" t="s">
        <v>299</v>
      </c>
      <c r="I204" t="str">
        <f t="shared" si="11"/>
        <v>240 社会学部 2903043738 社会個人研究費_林大造</v>
      </c>
    </row>
    <row r="205" spans="1:9">
      <c r="E205">
        <v>240</v>
      </c>
      <c r="F205" t="s">
        <v>581</v>
      </c>
      <c r="G205" s="27" t="s">
        <v>300</v>
      </c>
      <c r="H205" t="s">
        <v>301</v>
      </c>
      <c r="I205" t="str">
        <f t="shared" si="11"/>
        <v>240 社会学部 2903043744 社会個人研究費_松井健</v>
      </c>
    </row>
    <row r="206" spans="1:9">
      <c r="E206">
        <v>240</v>
      </c>
      <c r="F206" t="s">
        <v>581</v>
      </c>
      <c r="G206" s="27" t="s">
        <v>302</v>
      </c>
      <c r="H206" t="s">
        <v>303</v>
      </c>
      <c r="I206" t="str">
        <f t="shared" si="11"/>
        <v>240 社会学部 2903043746 社会個人研究費_森真一</v>
      </c>
    </row>
    <row r="207" spans="1:9">
      <c r="E207">
        <v>240</v>
      </c>
      <c r="F207" t="s">
        <v>581</v>
      </c>
      <c r="G207" s="27" t="s">
        <v>304</v>
      </c>
      <c r="H207" t="s">
        <v>305</v>
      </c>
      <c r="I207" t="str">
        <f t="shared" si="11"/>
        <v>240 社会学部 2903043780 社会個人研究費_富田大介</v>
      </c>
    </row>
    <row r="208" spans="1:9">
      <c r="E208">
        <v>240</v>
      </c>
      <c r="F208" t="s">
        <v>581</v>
      </c>
      <c r="G208" s="27" t="s">
        <v>306</v>
      </c>
      <c r="H208" t="s">
        <v>307</v>
      </c>
      <c r="I208" t="str">
        <f t="shared" si="11"/>
        <v>240 社会学部 2903043781 社会個人研究費_横田修</v>
      </c>
    </row>
    <row r="209" spans="5:9">
      <c r="E209">
        <v>240</v>
      </c>
      <c r="F209" t="s">
        <v>581</v>
      </c>
      <c r="G209" s="27" t="s">
        <v>308</v>
      </c>
      <c r="H209" t="s">
        <v>309</v>
      </c>
      <c r="I209" t="str">
        <f t="shared" si="11"/>
        <v>240 社会学部 2903043782 社会個人研究費_加藤源太郎</v>
      </c>
    </row>
    <row r="210" spans="5:9">
      <c r="E210">
        <v>240</v>
      </c>
      <c r="F210" t="s">
        <v>581</v>
      </c>
      <c r="G210" s="27" t="s">
        <v>310</v>
      </c>
      <c r="H210" t="s">
        <v>311</v>
      </c>
      <c r="I210" t="str">
        <f t="shared" si="11"/>
        <v>240 社会学部 2903043783 社会個人研究費_藤吉圭二</v>
      </c>
    </row>
    <row r="211" spans="5:9">
      <c r="E211">
        <v>240</v>
      </c>
      <c r="F211" t="s">
        <v>581</v>
      </c>
      <c r="G211" s="27" t="s">
        <v>312</v>
      </c>
      <c r="H211" t="s">
        <v>313</v>
      </c>
      <c r="I211" t="str">
        <f t="shared" si="11"/>
        <v>240 社会学部 2903043801 社会個人研究費_上田滋夢</v>
      </c>
    </row>
    <row r="212" spans="5:9">
      <c r="E212">
        <v>240</v>
      </c>
      <c r="F212" t="s">
        <v>581</v>
      </c>
      <c r="G212" s="27" t="s">
        <v>590</v>
      </c>
      <c r="H212" t="s">
        <v>314</v>
      </c>
      <c r="I212" t="str">
        <f t="shared" si="11"/>
        <v>240 社会学部 2903043893 社会個人研究費_ｿｰﾝﾄﾝ･ｷｬｻﾘﾝ･ｴﾏ</v>
      </c>
    </row>
    <row r="213" spans="5:9">
      <c r="E213">
        <v>240</v>
      </c>
      <c r="F213" t="s">
        <v>581</v>
      </c>
      <c r="G213" s="27" t="s">
        <v>315</v>
      </c>
      <c r="H213" t="s">
        <v>316</v>
      </c>
      <c r="I213" t="str">
        <f t="shared" si="11"/>
        <v>240 社会学部 2903043894 社会個人研究費_中川加奈子</v>
      </c>
    </row>
    <row r="214" spans="5:9">
      <c r="E214">
        <v>240</v>
      </c>
      <c r="F214" t="s">
        <v>581</v>
      </c>
      <c r="G214" s="27" t="s">
        <v>317</v>
      </c>
      <c r="H214" t="s">
        <v>318</v>
      </c>
      <c r="I214" t="str">
        <f t="shared" si="11"/>
        <v>240 社会学部 2903043954 社会個人研究費_馬込卓弥</v>
      </c>
    </row>
    <row r="215" spans="5:9">
      <c r="E215">
        <v>240</v>
      </c>
      <c r="F215" t="s">
        <v>581</v>
      </c>
      <c r="G215" s="27" t="s">
        <v>319</v>
      </c>
      <c r="H215" t="s">
        <v>320</v>
      </c>
      <c r="I215" t="str">
        <f t="shared" si="11"/>
        <v>240 社会学部 2903043955 社会個人研究費_上林功</v>
      </c>
    </row>
    <row r="216" spans="5:9">
      <c r="E216">
        <v>240</v>
      </c>
      <c r="F216" t="s">
        <v>581</v>
      </c>
      <c r="G216" s="27" t="s">
        <v>321</v>
      </c>
      <c r="H216" t="s">
        <v>322</v>
      </c>
      <c r="I216" t="str">
        <f t="shared" si="11"/>
        <v>240 社会学部 2903043956 社会個人研究費_前田至剛</v>
      </c>
    </row>
    <row r="217" spans="5:9">
      <c r="E217">
        <v>240</v>
      </c>
      <c r="F217" t="s">
        <v>581</v>
      </c>
      <c r="G217" s="27" t="s">
        <v>323</v>
      </c>
      <c r="H217" t="s">
        <v>324</v>
      </c>
      <c r="I217" t="str">
        <f t="shared" si="11"/>
        <v>240 社会学部 2903043957 社会個人研究費_石川俊介</v>
      </c>
    </row>
    <row r="218" spans="5:9">
      <c r="E218">
        <v>240</v>
      </c>
      <c r="F218" t="s">
        <v>581</v>
      </c>
      <c r="G218" s="27" t="s">
        <v>325</v>
      </c>
      <c r="H218" t="s">
        <v>326</v>
      </c>
      <c r="I218" t="str">
        <f t="shared" si="11"/>
        <v>240 社会学部 2903043958 社会個人研究費_松山博明</v>
      </c>
    </row>
    <row r="219" spans="5:9">
      <c r="E219">
        <v>240</v>
      </c>
      <c r="F219" t="s">
        <v>581</v>
      </c>
      <c r="G219" s="27" t="s">
        <v>598</v>
      </c>
      <c r="H219" t="s">
        <v>327</v>
      </c>
      <c r="I219" t="str">
        <f t="shared" si="11"/>
        <v>240 社会学部 2903044021 社会個人研究費_有山篤利</v>
      </c>
    </row>
    <row r="220" spans="5:9">
      <c r="E220">
        <v>240</v>
      </c>
      <c r="F220" t="s">
        <v>581</v>
      </c>
      <c r="G220" s="27" t="s">
        <v>592</v>
      </c>
      <c r="H220" t="s">
        <v>328</v>
      </c>
      <c r="I220" t="str">
        <f t="shared" si="11"/>
        <v>240 社会学部 2903044024 社会個人研究費_伊藤文男</v>
      </c>
    </row>
    <row r="221" spans="5:9">
      <c r="E221">
        <v>240</v>
      </c>
      <c r="F221" t="s">
        <v>581</v>
      </c>
      <c r="G221" s="27" t="s">
        <v>599</v>
      </c>
      <c r="H221" t="s">
        <v>329</v>
      </c>
      <c r="I221" t="str">
        <f t="shared" si="11"/>
        <v>240 社会学部 2903044073 社会個人研究費_松谷実のり</v>
      </c>
    </row>
    <row r="222" spans="5:9">
      <c r="E222">
        <v>240</v>
      </c>
      <c r="F222" t="s">
        <v>581</v>
      </c>
      <c r="G222" s="27" t="s">
        <v>330</v>
      </c>
      <c r="H222" t="s">
        <v>620</v>
      </c>
      <c r="I222" t="str">
        <f t="shared" si="11"/>
        <v>240 社会学部 2903044078 社会個人研究費_ｲｰｺﾞﾙ･ｱｳﾒｲﾀﾞ</v>
      </c>
    </row>
    <row r="223" spans="5:9">
      <c r="E223">
        <v>240</v>
      </c>
      <c r="F223" t="s">
        <v>581</v>
      </c>
      <c r="G223" s="27" t="s">
        <v>601</v>
      </c>
      <c r="H223" t="s">
        <v>331</v>
      </c>
      <c r="I223" t="str">
        <f t="shared" si="11"/>
        <v>240 社会学部 2903044090 社会個人研究費_井口暁</v>
      </c>
    </row>
    <row r="224" spans="5:9">
      <c r="E224">
        <v>240</v>
      </c>
      <c r="F224" t="s">
        <v>581</v>
      </c>
      <c r="G224" s="27" t="s">
        <v>602</v>
      </c>
      <c r="H224" t="s">
        <v>332</v>
      </c>
      <c r="I224" t="str">
        <f t="shared" si="11"/>
        <v>240 社会学部 2903044091 社会個人研究費_山田陽子</v>
      </c>
    </row>
    <row r="225" spans="5:9">
      <c r="E225">
        <v>240</v>
      </c>
      <c r="F225" t="s">
        <v>581</v>
      </c>
      <c r="G225" s="30" t="s">
        <v>611</v>
      </c>
      <c r="H225" s="25" t="s">
        <v>575</v>
      </c>
      <c r="I225" t="str">
        <f>E225&amp;" "&amp;F225&amp;" "&amp;G225&amp;" "&amp;H225</f>
        <v>240 社会学部 2903045065 社会個人研究費_東田充司</v>
      </c>
    </row>
    <row r="226" spans="5:9">
      <c r="E226">
        <v>240</v>
      </c>
      <c r="F226" t="s">
        <v>581</v>
      </c>
      <c r="G226" s="27" t="s">
        <v>333</v>
      </c>
      <c r="H226" t="s">
        <v>334</v>
      </c>
      <c r="I226" t="str">
        <f t="shared" si="11"/>
        <v>240 社会学部 2903045205 社会個人研究費_巽樹理</v>
      </c>
    </row>
    <row r="227" spans="5:9">
      <c r="E227">
        <v>250</v>
      </c>
      <c r="F227" t="s">
        <v>532</v>
      </c>
      <c r="G227" s="27" t="s">
        <v>335</v>
      </c>
      <c r="H227" t="s">
        <v>336</v>
      </c>
      <c r="I227" t="str">
        <f t="shared" si="11"/>
        <v>250 心理学部 2903053065 心理個人研究費_鋒山泰弘</v>
      </c>
    </row>
    <row r="228" spans="5:9">
      <c r="E228">
        <v>250</v>
      </c>
      <c r="F228" t="s">
        <v>532</v>
      </c>
      <c r="G228" s="27" t="s">
        <v>337</v>
      </c>
      <c r="H228" t="s">
        <v>338</v>
      </c>
      <c r="I228" t="str">
        <f t="shared" si="11"/>
        <v>250 心理学部 2903053067 心理個人研究費_三川俊樹</v>
      </c>
    </row>
    <row r="229" spans="5:9">
      <c r="E229">
        <v>250</v>
      </c>
      <c r="F229" t="s">
        <v>532</v>
      </c>
      <c r="G229" s="27" t="s">
        <v>339</v>
      </c>
      <c r="H229" t="s">
        <v>340</v>
      </c>
      <c r="I229" t="str">
        <f t="shared" si="11"/>
        <v>250 心理学部 2903053069 心理個人研究費_東正訓</v>
      </c>
    </row>
    <row r="230" spans="5:9">
      <c r="E230">
        <v>250</v>
      </c>
      <c r="F230" t="s">
        <v>532</v>
      </c>
      <c r="G230" s="27" t="s">
        <v>341</v>
      </c>
      <c r="H230" t="s">
        <v>342</v>
      </c>
      <c r="I230" t="str">
        <f t="shared" si="11"/>
        <v>250 心理学部 2903053346 心理個人研究費_石王敦子</v>
      </c>
    </row>
    <row r="231" spans="5:9">
      <c r="E231">
        <v>250</v>
      </c>
      <c r="F231" t="s">
        <v>532</v>
      </c>
      <c r="G231" s="27" t="s">
        <v>343</v>
      </c>
      <c r="H231" t="s">
        <v>344</v>
      </c>
      <c r="I231" t="str">
        <f t="shared" si="11"/>
        <v>250 心理学部 2903053379 心理個人研究費_辻潔</v>
      </c>
    </row>
    <row r="232" spans="5:9">
      <c r="E232">
        <v>250</v>
      </c>
      <c r="F232" t="s">
        <v>532</v>
      </c>
      <c r="G232" s="27" t="s">
        <v>345</v>
      </c>
      <c r="H232" t="s">
        <v>346</v>
      </c>
      <c r="I232" t="str">
        <f t="shared" si="11"/>
        <v>250 心理学部 2903053398 心理個人研究費_瀧端真理子</v>
      </c>
    </row>
    <row r="233" spans="5:9">
      <c r="E233">
        <v>250</v>
      </c>
      <c r="F233" t="s">
        <v>532</v>
      </c>
      <c r="G233" s="27" t="s">
        <v>347</v>
      </c>
      <c r="H233" t="s">
        <v>348</v>
      </c>
      <c r="I233" t="str">
        <f t="shared" si="11"/>
        <v>250 心理学部 2903053399 心理個人研究費_永野浩二</v>
      </c>
    </row>
    <row r="234" spans="5:9">
      <c r="E234">
        <v>250</v>
      </c>
      <c r="F234" t="s">
        <v>532</v>
      </c>
      <c r="G234" s="27" t="s">
        <v>349</v>
      </c>
      <c r="H234" t="s">
        <v>350</v>
      </c>
      <c r="I234" t="str">
        <f t="shared" si="11"/>
        <v>250 心理学部 2903053551 心理個人研究費_中鹿彰</v>
      </c>
    </row>
    <row r="235" spans="5:9">
      <c r="E235">
        <v>250</v>
      </c>
      <c r="F235" t="s">
        <v>532</v>
      </c>
      <c r="G235" s="27" t="s">
        <v>351</v>
      </c>
      <c r="H235" t="s">
        <v>352</v>
      </c>
      <c r="I235" t="str">
        <f t="shared" si="11"/>
        <v>250 心理学部 2903053552 心理個人研究費_田中秀明</v>
      </c>
    </row>
    <row r="236" spans="5:9">
      <c r="E236">
        <v>250</v>
      </c>
      <c r="F236" t="s">
        <v>532</v>
      </c>
      <c r="G236" s="27" t="s">
        <v>353</v>
      </c>
      <c r="H236" t="s">
        <v>354</v>
      </c>
      <c r="I236" t="str">
        <f t="shared" si="11"/>
        <v>250 心理学部 2903053559 心理個人研究費_中村このゆ</v>
      </c>
    </row>
    <row r="237" spans="5:9">
      <c r="E237">
        <v>250</v>
      </c>
      <c r="F237" t="s">
        <v>532</v>
      </c>
      <c r="G237" s="27" t="s">
        <v>355</v>
      </c>
      <c r="H237" t="s">
        <v>356</v>
      </c>
      <c r="I237" t="str">
        <f t="shared" si="11"/>
        <v>250 心理学部 2903053574 心理個人研究費_駿地眞由美</v>
      </c>
    </row>
    <row r="238" spans="5:9">
      <c r="E238">
        <v>250</v>
      </c>
      <c r="F238" t="s">
        <v>532</v>
      </c>
      <c r="G238" s="27" t="s">
        <v>357</v>
      </c>
      <c r="H238" t="s">
        <v>358</v>
      </c>
      <c r="I238" t="str">
        <f t="shared" si="11"/>
        <v>250 心理学部 2903053584 心理個人研究費_馬場天信</v>
      </c>
    </row>
    <row r="239" spans="5:9">
      <c r="E239">
        <v>250</v>
      </c>
      <c r="F239" t="s">
        <v>532</v>
      </c>
      <c r="G239" s="27" t="s">
        <v>359</v>
      </c>
      <c r="H239" t="s">
        <v>360</v>
      </c>
      <c r="I239" t="str">
        <f t="shared" si="11"/>
        <v>250 心理学部 2903053590 心理個人研究費_荒木浩子</v>
      </c>
    </row>
    <row r="240" spans="5:9">
      <c r="E240">
        <v>250</v>
      </c>
      <c r="F240" t="s">
        <v>532</v>
      </c>
      <c r="G240" s="27" t="s">
        <v>361</v>
      </c>
      <c r="H240" t="s">
        <v>362</v>
      </c>
      <c r="I240" t="str">
        <f t="shared" si="11"/>
        <v>250 心理学部 2903053591 心理個人研究費_溝部宏二</v>
      </c>
    </row>
    <row r="241" spans="5:9">
      <c r="E241">
        <v>250</v>
      </c>
      <c r="F241" t="s">
        <v>532</v>
      </c>
      <c r="G241" s="27" t="s">
        <v>363</v>
      </c>
      <c r="H241" t="s">
        <v>364</v>
      </c>
      <c r="I241" t="str">
        <f t="shared" si="11"/>
        <v>250 心理学部 2903053658 心理個人研究費_金政祐司</v>
      </c>
    </row>
    <row r="242" spans="5:9">
      <c r="E242">
        <v>250</v>
      </c>
      <c r="F242" t="s">
        <v>532</v>
      </c>
      <c r="G242" s="27" t="s">
        <v>365</v>
      </c>
      <c r="H242" t="s">
        <v>366</v>
      </c>
      <c r="I242" t="str">
        <f t="shared" si="11"/>
        <v>250 心理学部 2903053676 心理個人研究費_中井由佳子</v>
      </c>
    </row>
    <row r="243" spans="5:9">
      <c r="E243">
        <v>250</v>
      </c>
      <c r="F243" t="s">
        <v>532</v>
      </c>
      <c r="G243" s="27" t="s">
        <v>605</v>
      </c>
      <c r="H243" t="s">
        <v>367</v>
      </c>
      <c r="I243" t="str">
        <f t="shared" si="11"/>
        <v>250 心理学部 2903053692 心理個人研究費_承志</v>
      </c>
    </row>
    <row r="244" spans="5:9">
      <c r="E244">
        <v>250</v>
      </c>
      <c r="F244" t="s">
        <v>532</v>
      </c>
      <c r="G244" s="27" t="s">
        <v>368</v>
      </c>
      <c r="H244" t="s">
        <v>369</v>
      </c>
      <c r="I244" t="str">
        <f t="shared" si="11"/>
        <v>250 心理学部 2903053723 心理個人研究費_浦光博</v>
      </c>
    </row>
    <row r="245" spans="5:9">
      <c r="E245">
        <v>250</v>
      </c>
      <c r="F245" t="s">
        <v>532</v>
      </c>
      <c r="G245" s="30" t="s">
        <v>614</v>
      </c>
      <c r="H245" s="25" t="s">
        <v>577</v>
      </c>
      <c r="I245" t="str">
        <f>E245&amp;" "&amp;F245&amp;" "&amp;G245&amp;" "&amp;H245</f>
        <v>250 心理学部 2903053757 心理個人研究費_田上正範</v>
      </c>
    </row>
    <row r="246" spans="5:9">
      <c r="E246">
        <v>250</v>
      </c>
      <c r="F246" t="s">
        <v>532</v>
      </c>
      <c r="G246" s="27" t="s">
        <v>370</v>
      </c>
      <c r="H246" t="s">
        <v>371</v>
      </c>
      <c r="I246" t="str">
        <f t="shared" si="11"/>
        <v>250 心理学部 2903053778 心理個人研究費_乾敏郎</v>
      </c>
    </row>
    <row r="247" spans="5:9">
      <c r="E247">
        <v>250</v>
      </c>
      <c r="F247" t="s">
        <v>532</v>
      </c>
      <c r="G247" s="27" t="s">
        <v>372</v>
      </c>
      <c r="H247" t="s">
        <v>373</v>
      </c>
      <c r="I247" t="str">
        <f t="shared" si="11"/>
        <v>250 心理学部 2903053779 心理個人研究費_大神田麻子</v>
      </c>
    </row>
    <row r="248" spans="5:9">
      <c r="E248">
        <v>250</v>
      </c>
      <c r="F248" t="s">
        <v>532</v>
      </c>
      <c r="G248" s="27" t="s">
        <v>374</v>
      </c>
      <c r="H248" t="s">
        <v>375</v>
      </c>
      <c r="I248" t="str">
        <f t="shared" si="11"/>
        <v>250 心理学部 2903053860 心理個人研究費_藏口佳奈</v>
      </c>
    </row>
    <row r="249" spans="5:9">
      <c r="E249">
        <v>250</v>
      </c>
      <c r="F249" t="s">
        <v>532</v>
      </c>
      <c r="G249" s="27" t="s">
        <v>376</v>
      </c>
      <c r="H249" t="s">
        <v>377</v>
      </c>
      <c r="I249" t="str">
        <f t="shared" si="11"/>
        <v>250 心理学部 2903053870 心理個人研究費_増井啓太</v>
      </c>
    </row>
    <row r="250" spans="5:9">
      <c r="E250">
        <v>250</v>
      </c>
      <c r="F250" t="s">
        <v>532</v>
      </c>
      <c r="G250" s="27" t="s">
        <v>378</v>
      </c>
      <c r="H250" t="s">
        <v>379</v>
      </c>
      <c r="I250" t="str">
        <f t="shared" si="11"/>
        <v>250 心理学部 2903053891 心理個人研究費_竹下秀子</v>
      </c>
    </row>
    <row r="251" spans="5:9">
      <c r="E251">
        <v>250</v>
      </c>
      <c r="F251" t="s">
        <v>532</v>
      </c>
      <c r="G251" s="27" t="s">
        <v>380</v>
      </c>
      <c r="H251" t="s">
        <v>381</v>
      </c>
      <c r="I251" t="str">
        <f t="shared" si="11"/>
        <v>250 心理学部 2903053922 心理個人研究費_河﨑俊博</v>
      </c>
    </row>
    <row r="252" spans="5:9">
      <c r="E252">
        <v>250</v>
      </c>
      <c r="F252" t="s">
        <v>532</v>
      </c>
      <c r="G252" s="27" t="s">
        <v>382</v>
      </c>
      <c r="H252" t="s">
        <v>383</v>
      </c>
      <c r="I252" t="str">
        <f t="shared" si="11"/>
        <v>250 心理学部 2903053961 心理個人研究費_中井咲貴子</v>
      </c>
    </row>
    <row r="253" spans="5:9">
      <c r="E253">
        <v>250</v>
      </c>
      <c r="F253" t="s">
        <v>532</v>
      </c>
      <c r="G253" s="27" t="s">
        <v>384</v>
      </c>
      <c r="H253" t="s">
        <v>385</v>
      </c>
      <c r="I253" t="str">
        <f t="shared" si="11"/>
        <v>250 心理学部 2903054020 心理個人研究費_櫻井鼓　</v>
      </c>
    </row>
    <row r="254" spans="5:9">
      <c r="E254">
        <v>250</v>
      </c>
      <c r="F254" t="s">
        <v>532</v>
      </c>
      <c r="G254" s="27" t="s">
        <v>386</v>
      </c>
      <c r="H254" t="s">
        <v>387</v>
      </c>
      <c r="I254" t="str">
        <f t="shared" ref="I254:I286" si="12">E254&amp;" "&amp;F254&amp;" "&amp;G254&amp;" "&amp;H254</f>
        <v>250 心理学部 2903054032 心理個人研究費_益田啓裕</v>
      </c>
    </row>
    <row r="255" spans="5:9">
      <c r="E255">
        <v>250</v>
      </c>
      <c r="F255" t="s">
        <v>532</v>
      </c>
      <c r="G255" s="27" t="s">
        <v>388</v>
      </c>
      <c r="H255" t="s">
        <v>389</v>
      </c>
      <c r="I255" t="str">
        <f t="shared" si="12"/>
        <v>250 心理学部 2903054033 心理個人研究費_宮川裕基</v>
      </c>
    </row>
    <row r="256" spans="5:9">
      <c r="E256">
        <v>250</v>
      </c>
      <c r="F256" t="s">
        <v>532</v>
      </c>
      <c r="G256" s="27" t="s">
        <v>606</v>
      </c>
      <c r="H256" t="s">
        <v>390</v>
      </c>
      <c r="I256" t="str">
        <f t="shared" si="12"/>
        <v>250 心理学部 2903054086 心理個人研究費_川口潤</v>
      </c>
    </row>
    <row r="257" spans="5:9">
      <c r="E257">
        <v>250</v>
      </c>
      <c r="F257" t="s">
        <v>532</v>
      </c>
      <c r="G257" s="27" t="s">
        <v>607</v>
      </c>
      <c r="H257" t="s">
        <v>391</v>
      </c>
      <c r="I257" t="str">
        <f t="shared" si="12"/>
        <v>250 心理学部 2903054088 心理個人研究費_豊田弘司</v>
      </c>
    </row>
    <row r="258" spans="5:9">
      <c r="E258">
        <v>250</v>
      </c>
      <c r="F258" t="s">
        <v>532</v>
      </c>
      <c r="G258" s="27" t="s">
        <v>608</v>
      </c>
      <c r="H258" t="s">
        <v>392</v>
      </c>
      <c r="I258" t="str">
        <f t="shared" si="12"/>
        <v>250 心理学部 2903054089 心理個人研究費_小野田慶一</v>
      </c>
    </row>
    <row r="259" spans="5:9">
      <c r="E259">
        <v>250</v>
      </c>
      <c r="F259" t="s">
        <v>532</v>
      </c>
      <c r="G259" s="27" t="s">
        <v>609</v>
      </c>
      <c r="H259" t="s">
        <v>393</v>
      </c>
      <c r="I259" t="str">
        <f t="shared" si="12"/>
        <v>250 心理学部 2903054119 心理個人研究費_本田秀仁</v>
      </c>
    </row>
    <row r="260" spans="5:9">
      <c r="E260">
        <v>250</v>
      </c>
      <c r="F260" t="s">
        <v>532</v>
      </c>
      <c r="G260" s="27" t="s">
        <v>610</v>
      </c>
      <c r="H260" t="s">
        <v>394</v>
      </c>
      <c r="I260" t="str">
        <f t="shared" si="12"/>
        <v>250 心理学部 2903054120 心理個人研究費_庄野修</v>
      </c>
    </row>
    <row r="261" spans="5:9">
      <c r="E261">
        <v>260</v>
      </c>
      <c r="F261" t="s">
        <v>538</v>
      </c>
      <c r="G261" s="27" t="s">
        <v>395</v>
      </c>
      <c r="H261" t="s">
        <v>396</v>
      </c>
      <c r="I261" t="str">
        <f t="shared" si="12"/>
        <v>260 国際教養学部 2903061359 国際教養個人研究費_吉本真由美</v>
      </c>
    </row>
    <row r="262" spans="5:9">
      <c r="E262">
        <v>260</v>
      </c>
      <c r="F262" t="s">
        <v>538</v>
      </c>
      <c r="G262" s="27" t="s">
        <v>397</v>
      </c>
      <c r="H262" t="s">
        <v>398</v>
      </c>
      <c r="I262" t="str">
        <f t="shared" si="12"/>
        <v>260 国際教養学部 2903061477 国際教養個人研究費_藤川武海</v>
      </c>
    </row>
    <row r="263" spans="5:9">
      <c r="E263">
        <v>260</v>
      </c>
      <c r="F263" t="s">
        <v>538</v>
      </c>
      <c r="G263" s="27" t="s">
        <v>399</v>
      </c>
      <c r="H263" t="s">
        <v>400</v>
      </c>
      <c r="I263" t="str">
        <f t="shared" si="12"/>
        <v>260 国際教養学部 2903061515 国際教養個人研究費_前比呂子</v>
      </c>
    </row>
    <row r="264" spans="5:9">
      <c r="E264">
        <v>260</v>
      </c>
      <c r="F264" t="s">
        <v>538</v>
      </c>
      <c r="G264" s="27" t="s">
        <v>401</v>
      </c>
      <c r="H264" t="s">
        <v>402</v>
      </c>
      <c r="I264" t="str">
        <f t="shared" si="12"/>
        <v>260 国際教養学部 2903063051 国際教養個人研究費_永吉雅夫</v>
      </c>
    </row>
    <row r="265" spans="5:9">
      <c r="E265">
        <v>260</v>
      </c>
      <c r="F265" t="s">
        <v>538</v>
      </c>
      <c r="G265" s="27" t="s">
        <v>403</v>
      </c>
      <c r="H265" t="s">
        <v>404</v>
      </c>
      <c r="I265" t="str">
        <f t="shared" si="12"/>
        <v>260 国際教養学部 2903063056 国際教養個人研究費_南出眞助</v>
      </c>
    </row>
    <row r="266" spans="5:9">
      <c r="E266">
        <v>260</v>
      </c>
      <c r="F266" t="s">
        <v>538</v>
      </c>
      <c r="G266" s="30" t="s">
        <v>612</v>
      </c>
      <c r="H266" s="25" t="s">
        <v>405</v>
      </c>
      <c r="I266" t="str">
        <f t="shared" si="12"/>
        <v>260 国際教養学部 2903063066 国際教養個人研究費_松家裕子</v>
      </c>
    </row>
    <row r="267" spans="5:9">
      <c r="E267">
        <v>260</v>
      </c>
      <c r="F267" t="s">
        <v>538</v>
      </c>
      <c r="G267" s="27" t="s">
        <v>406</v>
      </c>
      <c r="H267" t="s">
        <v>407</v>
      </c>
      <c r="I267" t="str">
        <f t="shared" si="12"/>
        <v>260 国際教養学部 2903063278 国際教養個人研究費_正信公章</v>
      </c>
    </row>
    <row r="268" spans="5:9">
      <c r="E268">
        <v>260</v>
      </c>
      <c r="F268" t="s">
        <v>538</v>
      </c>
      <c r="G268" s="27" t="s">
        <v>408</v>
      </c>
      <c r="H268" t="s">
        <v>409</v>
      </c>
      <c r="I268" t="str">
        <f t="shared" si="12"/>
        <v>260 国際教養学部 2903063374 国際教養個人研究費_城野充</v>
      </c>
    </row>
    <row r="269" spans="5:9">
      <c r="E269">
        <v>260</v>
      </c>
      <c r="F269" t="s">
        <v>538</v>
      </c>
      <c r="G269" s="27" t="s">
        <v>410</v>
      </c>
      <c r="H269" t="s">
        <v>411</v>
      </c>
      <c r="I269" t="str">
        <f t="shared" si="12"/>
        <v>260 国際教養学部 2903063390 国際教養個人研究費_福島孝博</v>
      </c>
    </row>
    <row r="270" spans="5:9">
      <c r="E270">
        <v>260</v>
      </c>
      <c r="F270" t="s">
        <v>538</v>
      </c>
      <c r="G270" s="27" t="s">
        <v>412</v>
      </c>
      <c r="H270" t="s">
        <v>413</v>
      </c>
      <c r="I270" t="str">
        <f t="shared" si="12"/>
        <v>260 国際教養学部 2903063471 国際教養個人研究費_筒井由起乃</v>
      </c>
    </row>
    <row r="271" spans="5:9">
      <c r="E271">
        <v>260</v>
      </c>
      <c r="F271" t="s">
        <v>538</v>
      </c>
      <c r="G271" s="27" t="s">
        <v>613</v>
      </c>
      <c r="H271" t="s">
        <v>414</v>
      </c>
      <c r="I271" t="str">
        <f t="shared" si="12"/>
        <v>260 国際教養学部 2903063500 国際教養個人研究費_梅村修</v>
      </c>
    </row>
    <row r="272" spans="5:9">
      <c r="E272">
        <v>260</v>
      </c>
      <c r="F272" t="s">
        <v>538</v>
      </c>
      <c r="G272" s="27" t="s">
        <v>415</v>
      </c>
      <c r="H272" t="s">
        <v>416</v>
      </c>
      <c r="I272" t="str">
        <f t="shared" si="12"/>
        <v>260 国際教養学部 2903063501 国際教養個人研究費_ミラー</v>
      </c>
    </row>
    <row r="273" spans="1:9">
      <c r="E273">
        <v>260</v>
      </c>
      <c r="F273" t="s">
        <v>538</v>
      </c>
      <c r="G273" s="27" t="s">
        <v>417</v>
      </c>
      <c r="H273" t="s">
        <v>418</v>
      </c>
      <c r="I273" t="str">
        <f t="shared" si="12"/>
        <v>260 国際教養学部 2903063558 国際教養個人研究費_増崎恒</v>
      </c>
    </row>
    <row r="274" spans="1:9">
      <c r="E274">
        <v>260</v>
      </c>
      <c r="F274" t="s">
        <v>538</v>
      </c>
      <c r="G274" s="27" t="s">
        <v>419</v>
      </c>
      <c r="H274" t="s">
        <v>420</v>
      </c>
      <c r="I274" t="str">
        <f t="shared" si="12"/>
        <v>260 国際教養学部 2903063711 国際教養個人研究費_小松久恵</v>
      </c>
    </row>
    <row r="275" spans="1:9">
      <c r="E275">
        <v>260</v>
      </c>
      <c r="F275" t="s">
        <v>538</v>
      </c>
      <c r="G275" s="27" t="s">
        <v>421</v>
      </c>
      <c r="H275" t="s">
        <v>422</v>
      </c>
      <c r="I275" t="str">
        <f t="shared" si="12"/>
        <v>260 国際教養学部 2903063773 国際教養個人研究費_高垣伸博</v>
      </c>
    </row>
    <row r="276" spans="1:9">
      <c r="E276">
        <v>260</v>
      </c>
      <c r="F276" t="s">
        <v>538</v>
      </c>
      <c r="G276" s="27" t="s">
        <v>423</v>
      </c>
      <c r="H276" t="s">
        <v>424</v>
      </c>
      <c r="I276" t="str">
        <f t="shared" si="12"/>
        <v>260 国際教養学部 2903063844 国際教養個人研究費_齊藤一誠</v>
      </c>
    </row>
    <row r="277" spans="1:9">
      <c r="E277">
        <v>260</v>
      </c>
      <c r="F277" t="s">
        <v>538</v>
      </c>
      <c r="G277" s="27" t="s">
        <v>425</v>
      </c>
      <c r="H277" t="s">
        <v>426</v>
      </c>
      <c r="I277" t="str">
        <f t="shared" si="12"/>
        <v>260 国際教養学部 2903063854 国際教養個人研究費_広瀬依子</v>
      </c>
    </row>
    <row r="278" spans="1:9">
      <c r="E278">
        <v>260</v>
      </c>
      <c r="F278" t="s">
        <v>538</v>
      </c>
      <c r="G278" s="27" t="s">
        <v>427</v>
      </c>
      <c r="H278" t="s">
        <v>428</v>
      </c>
      <c r="I278" t="str">
        <f t="shared" si="12"/>
        <v>260 国際教養学部 2903063890 国際教養個人研究費_松宮新吾</v>
      </c>
    </row>
    <row r="279" spans="1:9">
      <c r="E279">
        <v>260</v>
      </c>
      <c r="F279" t="s">
        <v>538</v>
      </c>
      <c r="G279" s="27" t="s">
        <v>429</v>
      </c>
      <c r="H279" t="s">
        <v>430</v>
      </c>
      <c r="I279" t="str">
        <f t="shared" si="12"/>
        <v>260 国際教養学部 2903063914 国際教養個人研究費_原めぐみ</v>
      </c>
    </row>
    <row r="280" spans="1:9">
      <c r="E280">
        <v>260</v>
      </c>
      <c r="F280" t="s">
        <v>538</v>
      </c>
      <c r="G280" s="27" t="s">
        <v>431</v>
      </c>
      <c r="H280" t="s">
        <v>432</v>
      </c>
      <c r="I280" t="str">
        <f t="shared" si="12"/>
        <v>260 国際教養学部 2903063973 国際教養個人研究費_大島彩美</v>
      </c>
    </row>
    <row r="281" spans="1:9">
      <c r="E281">
        <v>260</v>
      </c>
      <c r="F281" t="s">
        <v>538</v>
      </c>
      <c r="G281" s="27" t="s">
        <v>433</v>
      </c>
      <c r="H281" t="s">
        <v>434</v>
      </c>
      <c r="I281" t="str">
        <f t="shared" si="12"/>
        <v>260 国際教養学部 2903064011 国際教養個人研究費_湯浅俊彦</v>
      </c>
    </row>
    <row r="282" spans="1:9">
      <c r="E282">
        <v>260</v>
      </c>
      <c r="F282" t="s">
        <v>538</v>
      </c>
      <c r="G282" s="27" t="s">
        <v>435</v>
      </c>
      <c r="H282" t="s">
        <v>436</v>
      </c>
      <c r="I282" t="str">
        <f t="shared" si="12"/>
        <v>260 国際教養学部 2903064012 国際教養個人研究費_藪崎淳子</v>
      </c>
    </row>
    <row r="283" spans="1:9">
      <c r="E283">
        <v>260</v>
      </c>
      <c r="F283" t="s">
        <v>538</v>
      </c>
      <c r="G283" s="27" t="s">
        <v>437</v>
      </c>
      <c r="H283" t="s">
        <v>438</v>
      </c>
      <c r="I283" t="str">
        <f t="shared" si="12"/>
        <v>260 国際教養学部 2903064015 国際教養個人研究費_蛭田勲</v>
      </c>
    </row>
    <row r="284" spans="1:9">
      <c r="E284">
        <v>260</v>
      </c>
      <c r="F284" t="s">
        <v>538</v>
      </c>
      <c r="G284" s="27" t="s">
        <v>615</v>
      </c>
      <c r="H284" t="s">
        <v>439</v>
      </c>
      <c r="I284" t="str">
        <f t="shared" si="12"/>
        <v>260 国際教養学部 2903064034 国際教養個人研究費_佐藤貴之</v>
      </c>
    </row>
    <row r="285" spans="1:9">
      <c r="E285">
        <v>260</v>
      </c>
      <c r="F285" t="s">
        <v>538</v>
      </c>
      <c r="G285" s="27" t="s">
        <v>617</v>
      </c>
      <c r="H285" t="s">
        <v>440</v>
      </c>
      <c r="I285" t="str">
        <f t="shared" si="12"/>
        <v>260 国際教養学部 2903064082 国際教養個人研究費_禧美智章</v>
      </c>
    </row>
    <row r="286" spans="1:9">
      <c r="E286">
        <v>260</v>
      </c>
      <c r="F286" t="s">
        <v>538</v>
      </c>
      <c r="G286" s="27" t="s">
        <v>618</v>
      </c>
      <c r="H286" t="s">
        <v>441</v>
      </c>
      <c r="I286" t="str">
        <f t="shared" si="12"/>
        <v>260 国際教養学部 2903064083 国際教養個人研究費_ﾘｰﾄﾞ･ｼﾞｪｲｺﾌﾞ･ﾃﾗﾝｽ</v>
      </c>
    </row>
    <row r="287" spans="1:9">
      <c r="E287">
        <v>260</v>
      </c>
      <c r="F287" t="s">
        <v>538</v>
      </c>
      <c r="G287" s="31" t="s">
        <v>594</v>
      </c>
      <c r="H287" s="25" t="s">
        <v>579</v>
      </c>
      <c r="I287" t="str">
        <f>E287&amp;" "&amp;F287&amp;" "&amp;G287&amp;" "&amp;H287</f>
        <v>260 国際教養学部 2903064098 国際教養個人研究費_藤田龍一</v>
      </c>
    </row>
    <row r="288" spans="1:9">
      <c r="A288" s="2"/>
      <c r="B288" s="2"/>
      <c r="C288" s="2"/>
      <c r="E288">
        <v>260</v>
      </c>
      <c r="F288" t="s">
        <v>538</v>
      </c>
      <c r="G288" s="31" t="s">
        <v>587</v>
      </c>
      <c r="H288" s="25" t="s">
        <v>578</v>
      </c>
      <c r="I288" t="str">
        <f>E288&amp;" "&amp;F288&amp;" "&amp;G288&amp;" "&amp;H288</f>
        <v>260 国際教養学部 2903065468 国際教養個人研究費_立堀尚子</v>
      </c>
    </row>
  </sheetData>
  <phoneticPr fontId="7"/>
  <pageMargins left="0.25" right="0.25" top="0.75" bottom="0.75" header="0.3" footer="0.3"/>
  <pageSetup paperSize="9" scale="6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謝金（個人）</vt:lpstr>
      <vt:lpstr>データ</vt:lpstr>
      <vt:lpstr>'謝金（個人）'!Print_Area</vt:lpstr>
      <vt:lpstr>'謝金（個人）'!支払先所在地カナ</vt:lpstr>
      <vt:lpstr>'謝金（個人）'!支払先名カナ</vt:lpstr>
      <vt:lpstr>'謝金（個人）'!支払日</vt:lpstr>
      <vt:lpstr>'謝金（個人）'!申請理由</vt:lpstr>
      <vt:lpstr>'謝金（個人）'!提出日</vt:lpstr>
    </vt:vector>
  </TitlesOfParts>
  <Manager>zaq1</Manager>
  <Company>庶務課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akemi</dc:creator>
  <cp:lastModifiedBy>片山　志乃</cp:lastModifiedBy>
  <cp:lastPrinted>2020-11-25T06:34:03Z</cp:lastPrinted>
  <dcterms:created xsi:type="dcterms:W3CDTF">2006-06-26T03:49:08Z</dcterms:created>
  <dcterms:modified xsi:type="dcterms:W3CDTF">2020-12-21T07:18:50Z</dcterms:modified>
</cp:coreProperties>
</file>